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0" yWindow="120" windowWidth="9420" windowHeight="4950"/>
  </bookViews>
  <sheets>
    <sheet name="Sheet1" sheetId="1" r:id="rId1"/>
  </sheets>
  <externalReferences>
    <externalReference r:id="rId2"/>
  </externalReferences>
  <definedNames>
    <definedName name="_xlnm.Print_Area" localSheetId="0">Sheet1!$A$1:$S$91</definedName>
  </definedNames>
  <calcPr calcId="145621"/>
</workbook>
</file>

<file path=xl/calcChain.xml><?xml version="1.0" encoding="utf-8"?>
<calcChain xmlns="http://schemas.openxmlformats.org/spreadsheetml/2006/main">
  <c r="C73" i="1" l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72" i="1"/>
  <c r="L23" i="1"/>
  <c r="H45" i="1" l="1"/>
  <c r="L25" i="1" l="1"/>
  <c r="H67" i="1" l="1"/>
  <c r="H69" i="1" s="1"/>
  <c r="L45" i="1" l="1"/>
  <c r="L47" i="1" s="1"/>
  <c r="H23" i="1" l="1"/>
  <c r="H25" i="1" s="1"/>
  <c r="C23" i="1" l="1"/>
  <c r="B73" i="1" l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23" i="1" l="1"/>
  <c r="B72" i="1" l="1"/>
  <c r="C67" i="1"/>
  <c r="C69" i="1" s="1"/>
  <c r="D82" i="1" l="1"/>
  <c r="E82" i="1" s="1"/>
  <c r="D86" i="1"/>
  <c r="E86" i="1" s="1"/>
  <c r="Q67" i="1"/>
  <c r="Q69" i="1" s="1"/>
  <c r="B67" i="1"/>
  <c r="B69" i="1" s="1"/>
  <c r="P23" i="1"/>
  <c r="P25" i="1" s="1"/>
  <c r="R51" i="1"/>
  <c r="S51" i="1" s="1"/>
  <c r="R52" i="1"/>
  <c r="S52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59" i="1"/>
  <c r="S59" i="1" s="1"/>
  <c r="R60" i="1"/>
  <c r="S60" i="1" s="1"/>
  <c r="R61" i="1"/>
  <c r="S61" i="1" s="1"/>
  <c r="R62" i="1"/>
  <c r="S62" i="1" s="1"/>
  <c r="R63" i="1"/>
  <c r="S63" i="1" s="1"/>
  <c r="R64" i="1"/>
  <c r="S64" i="1" s="1"/>
  <c r="R65" i="1"/>
  <c r="S65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D51" i="1"/>
  <c r="E51" i="1" s="1"/>
  <c r="D52" i="1"/>
  <c r="E52" i="1" s="1"/>
  <c r="D53" i="1"/>
  <c r="E53" i="1" s="1"/>
  <c r="D54" i="1"/>
  <c r="E54" i="1" s="1"/>
  <c r="D55" i="1"/>
  <c r="E55" i="1" s="1"/>
  <c r="D56" i="1"/>
  <c r="E56" i="1" s="1"/>
  <c r="D57" i="1"/>
  <c r="E57" i="1" s="1"/>
  <c r="D58" i="1"/>
  <c r="E58" i="1" s="1"/>
  <c r="D59" i="1"/>
  <c r="E59" i="1" s="1"/>
  <c r="D60" i="1"/>
  <c r="E60" i="1" s="1"/>
  <c r="D61" i="1"/>
  <c r="E61" i="1" s="1"/>
  <c r="D62" i="1"/>
  <c r="E62" i="1" s="1"/>
  <c r="D63" i="1"/>
  <c r="E63" i="1" s="1"/>
  <c r="D64" i="1"/>
  <c r="E64" i="1" s="1"/>
  <c r="D65" i="1"/>
  <c r="E65" i="1" s="1"/>
  <c r="R29" i="1"/>
  <c r="S29" i="1" s="1"/>
  <c r="R30" i="1"/>
  <c r="S30" i="1" s="1"/>
  <c r="R31" i="1"/>
  <c r="S31" i="1" s="1"/>
  <c r="R32" i="1"/>
  <c r="S32" i="1" s="1"/>
  <c r="R33" i="1"/>
  <c r="S33" i="1" s="1"/>
  <c r="R34" i="1"/>
  <c r="S34" i="1" s="1"/>
  <c r="R35" i="1"/>
  <c r="S35" i="1" s="1"/>
  <c r="R36" i="1"/>
  <c r="S36" i="1" s="1"/>
  <c r="R37" i="1"/>
  <c r="S37" i="1" s="1"/>
  <c r="R38" i="1"/>
  <c r="S38" i="1" s="1"/>
  <c r="R39" i="1"/>
  <c r="S39" i="1" s="1"/>
  <c r="R40" i="1"/>
  <c r="S40" i="1" s="1"/>
  <c r="R41" i="1"/>
  <c r="S41" i="1" s="1"/>
  <c r="R42" i="1"/>
  <c r="S42" i="1" s="1"/>
  <c r="R43" i="1"/>
  <c r="S43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28" i="1"/>
  <c r="N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28" i="1"/>
  <c r="E28" i="1" s="1"/>
  <c r="R7" i="1"/>
  <c r="S7" i="1" s="1"/>
  <c r="R8" i="1"/>
  <c r="S8" i="1" s="1"/>
  <c r="R9" i="1"/>
  <c r="S9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17" i="1"/>
  <c r="S17" i="1" s="1"/>
  <c r="R18" i="1"/>
  <c r="S18" i="1" s="1"/>
  <c r="R19" i="1"/>
  <c r="S19" i="1" s="1"/>
  <c r="R20" i="1"/>
  <c r="S20" i="1" s="1"/>
  <c r="R21" i="1"/>
  <c r="S21" i="1" s="1"/>
  <c r="R6" i="1"/>
  <c r="S6" i="1" s="1"/>
  <c r="Q23" i="1"/>
  <c r="K23" i="1"/>
  <c r="K25" i="1" s="1"/>
  <c r="G23" i="1"/>
  <c r="M7" i="1"/>
  <c r="N7" i="1" s="1"/>
  <c r="M8" i="1"/>
  <c r="N8" i="1" s="1"/>
  <c r="M9" i="1"/>
  <c r="N9" i="1" s="1"/>
  <c r="M10" i="1"/>
  <c r="N10" i="1" s="1"/>
  <c r="M11" i="1"/>
  <c r="N11" i="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P67" i="1"/>
  <c r="P69" i="1" s="1"/>
  <c r="L67" i="1"/>
  <c r="L69" i="1" s="1"/>
  <c r="K67" i="1"/>
  <c r="K69" i="1" s="1"/>
  <c r="G67" i="1"/>
  <c r="G69" i="1" s="1"/>
  <c r="Q45" i="1"/>
  <c r="P45" i="1"/>
  <c r="P47" i="1" s="1"/>
  <c r="K45" i="1"/>
  <c r="K47" i="1" s="1"/>
  <c r="G45" i="1"/>
  <c r="C45" i="1"/>
  <c r="C47" i="1" s="1"/>
  <c r="B45" i="1"/>
  <c r="B47" i="1" s="1"/>
  <c r="D15" i="1"/>
  <c r="E15" i="1" s="1"/>
  <c r="E10" i="1"/>
  <c r="D21" i="1"/>
  <c r="E21" i="1" s="1"/>
  <c r="D19" i="1"/>
  <c r="E19" i="1" s="1"/>
  <c r="D18" i="1"/>
  <c r="E18" i="1" s="1"/>
  <c r="D17" i="1"/>
  <c r="E17" i="1" s="1"/>
  <c r="D16" i="1"/>
  <c r="E16" i="1" s="1"/>
  <c r="D9" i="1"/>
  <c r="E9" i="1" s="1"/>
  <c r="D6" i="1"/>
  <c r="E6" i="1" s="1"/>
  <c r="D20" i="1"/>
  <c r="E20" i="1" s="1"/>
  <c r="D13" i="1"/>
  <c r="E13" i="1" s="1"/>
  <c r="M50" i="1"/>
  <c r="N50" i="1" s="1"/>
  <c r="I28" i="1"/>
  <c r="J28" i="1" s="1"/>
  <c r="D14" i="1"/>
  <c r="E14" i="1" s="1"/>
  <c r="R50" i="1"/>
  <c r="S50" i="1" s="1"/>
  <c r="I50" i="1"/>
  <c r="J50" i="1" s="1"/>
  <c r="D50" i="1"/>
  <c r="E50" i="1" s="1"/>
  <c r="R28" i="1"/>
  <c r="S28" i="1" s="1"/>
  <c r="D12" i="1"/>
  <c r="E12" i="1" s="1"/>
  <c r="D11" i="1"/>
  <c r="E11" i="1" s="1"/>
  <c r="D8" i="1"/>
  <c r="E8" i="1" s="1"/>
  <c r="D7" i="1"/>
  <c r="E7" i="1" s="1"/>
  <c r="I6" i="1"/>
  <c r="J6" i="1" s="1"/>
  <c r="M6" i="1"/>
  <c r="N6" i="1" s="1"/>
  <c r="G25" i="1" l="1"/>
  <c r="B89" i="1"/>
  <c r="Q25" i="1"/>
  <c r="R23" i="1"/>
  <c r="S23" i="1" s="1"/>
  <c r="C89" i="1"/>
  <c r="B25" i="1"/>
  <c r="H47" i="1"/>
  <c r="I45" i="1"/>
  <c r="J45" i="1" s="1"/>
  <c r="Q47" i="1"/>
  <c r="D78" i="1"/>
  <c r="E78" i="1" s="1"/>
  <c r="D74" i="1"/>
  <c r="E74" i="1" s="1"/>
  <c r="D84" i="1"/>
  <c r="E84" i="1" s="1"/>
  <c r="M67" i="1"/>
  <c r="N67" i="1" s="1"/>
  <c r="D72" i="1"/>
  <c r="E72" i="1" s="1"/>
  <c r="D76" i="1"/>
  <c r="E76" i="1" s="1"/>
  <c r="D67" i="1"/>
  <c r="E67" i="1" s="1"/>
  <c r="D80" i="1"/>
  <c r="E80" i="1" s="1"/>
  <c r="D85" i="1"/>
  <c r="E85" i="1" s="1"/>
  <c r="D81" i="1"/>
  <c r="E81" i="1" s="1"/>
  <c r="D77" i="1"/>
  <c r="E77" i="1" s="1"/>
  <c r="D73" i="1"/>
  <c r="E73" i="1" s="1"/>
  <c r="D83" i="1"/>
  <c r="E83" i="1" s="1"/>
  <c r="D79" i="1"/>
  <c r="E79" i="1" s="1"/>
  <c r="D75" i="1"/>
  <c r="E75" i="1" s="1"/>
  <c r="M23" i="1"/>
  <c r="N23" i="1" s="1"/>
  <c r="D87" i="1"/>
  <c r="E87" i="1" s="1"/>
  <c r="C25" i="1"/>
  <c r="R45" i="1"/>
  <c r="S45" i="1" s="1"/>
  <c r="I23" i="1"/>
  <c r="J23" i="1" s="1"/>
  <c r="G47" i="1"/>
  <c r="D23" i="1"/>
  <c r="E23" i="1" s="1"/>
  <c r="I67" i="1"/>
  <c r="J67" i="1" s="1"/>
  <c r="D45" i="1"/>
  <c r="E45" i="1" s="1"/>
  <c r="R67" i="1"/>
  <c r="S67" i="1" s="1"/>
  <c r="M45" i="1"/>
  <c r="N45" i="1" s="1"/>
  <c r="D89" i="1" l="1"/>
  <c r="E89" i="1" s="1"/>
</calcChain>
</file>

<file path=xl/sharedStrings.xml><?xml version="1.0" encoding="utf-8"?>
<sst xmlns="http://schemas.openxmlformats.org/spreadsheetml/2006/main" count="103" uniqueCount="39">
  <si>
    <t>ΟΙΚΟΝ.ΔΡΑΣΤ.</t>
  </si>
  <si>
    <t>ΜΕΤΑΒΟΛΗ</t>
  </si>
  <si>
    <t>ΑΡ.</t>
  </si>
  <si>
    <t>%</t>
  </si>
  <si>
    <t xml:space="preserve">       Μ Α Ρ Τ Ι Ο Σ</t>
  </si>
  <si>
    <t xml:space="preserve">  Α Π Ρ Ι Λ Ι Ο Σ</t>
  </si>
  <si>
    <t>ΝΕΟΕΙΣΡΧΟΜΕΝΟΙ</t>
  </si>
  <si>
    <t>ΜΕΤΑΠΟΙΗΣΗ</t>
  </si>
  <si>
    <t>ΗΛΕΚΤΡΙΣΜΟΣ</t>
  </si>
  <si>
    <t>ΜΕΤΑΦΟΡΕΣ</t>
  </si>
  <si>
    <t>ΤΡΑΠΕΖΕΣ</t>
  </si>
  <si>
    <t>ΣΥΝΟΛΟ</t>
  </si>
  <si>
    <t xml:space="preserve">     Μ Α Ι Ο Σ </t>
  </si>
  <si>
    <t>Ι Ο Υ Ν Ι Ο Σ</t>
  </si>
  <si>
    <t>Ι Ο Υ Λ Ι Ο Σ</t>
  </si>
  <si>
    <t xml:space="preserve">      Α Υ Γ Ο Υ Σ Τ Ο Σ</t>
  </si>
  <si>
    <t xml:space="preserve">        Σ Ε Π Τ Ε Μ Β Ρ Ι Ο Σ</t>
  </si>
  <si>
    <t xml:space="preserve">        Ο Κ Τ Ω Β Ρ ΙΟ Σ</t>
  </si>
  <si>
    <t xml:space="preserve">       Ν Ο Ε Μ Β Ρ Ι Ο Σ</t>
  </si>
  <si>
    <t xml:space="preserve">        Δ Ε Κ ΕΜ Β Ρ Ι Ο Σ</t>
  </si>
  <si>
    <t>ΕΜΠΟΡΙΟ</t>
  </si>
  <si>
    <t>ΞΕΝΟΔΟΧΕΙΑ</t>
  </si>
  <si>
    <t>ΚΑΤΑΣΚΕΥΕΣ</t>
  </si>
  <si>
    <t xml:space="preserve">  </t>
  </si>
  <si>
    <t>ΦΕΒΡΟΥΑΡΙΟΣ</t>
  </si>
  <si>
    <t>ΙΑΝΟΥΑΡΙΟΣ</t>
  </si>
  <si>
    <t>ΓΕΩΡΓΙΑ/ ΔΑΣ/ ΑΛΙΕΙΑ</t>
  </si>
  <si>
    <t>ΟΡΥΧΙΑ/ ΜΕΤΑΛΛΕΙΑ</t>
  </si>
  <si>
    <t>ΝΕΡΟ/ ΑΠΟΒΛΗΤΑ</t>
  </si>
  <si>
    <t>ΔΙΑΧΕΙΡ ΑΚΙΝ ΠΕΡ</t>
  </si>
  <si>
    <t>ΔΗΜΟΣΙΑ ΔΙΟΙΚ</t>
  </si>
  <si>
    <t>ΆΛΛΕΣ ΥΠΗΡΕΣΙΕΣ</t>
  </si>
  <si>
    <t>ΕΚΠΑΙΔΕΥΣΗ</t>
  </si>
  <si>
    <t>ΕΝΗΜΕΡΩΣΗ/ ΕΠΙΚ</t>
  </si>
  <si>
    <t>% ΑΝΕΡΓΙΑΣ</t>
  </si>
  <si>
    <t>ΕΠΙ ΣΥΝΟΛΟΥ ΑΝΕΡΓΩΝ</t>
  </si>
  <si>
    <t xml:space="preserve">                                            ΜΕΣΟΣ ΟΡΟΣ 12 ΜΗΝΩΝ</t>
  </si>
  <si>
    <t>Πίνακας 2 Β</t>
  </si>
  <si>
    <t>ΣΥΓΚΡΙΤΙΚΟΣ ΠΙΝΑΚΑΣ ΓΡΑΜΜΕΝΩΝ ΑΝΕΡΓΩΝ ΓΥΝΑΙΚΩΝ ΚΑΤΑ ΜΗΝΑ ΚΑΙ ΟΙΚΟΝΟΜΙΚΗ ΔΡΑΣΤΗΡΙΟΤΗΤΑ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</si>
</sst>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#,##0\ \ \ \ \ \ "/>
  </numFmts>
  <fonts count="7" x14ac:knownFonts="1">
    <font>
      <sz val="10"/>
      <name val="Arial"/>
      <charset val="161"/>
    </font>
    <font>
      <b/>
      <sz val="8"/>
      <name val="Arial Greek"/>
      <family val="2"/>
      <charset val="161"/>
    </font>
    <font>
      <b/>
      <u/>
      <sz val="8"/>
      <name val="Arial Greek"/>
      <family val="2"/>
      <charset val="161"/>
    </font>
    <font>
      <b/>
      <sz val="8"/>
      <name val="Arial"/>
      <family val="2"/>
      <charset val="161"/>
    </font>
    <font>
      <b/>
      <sz val="8"/>
      <name val="Arial Greek"/>
    </font>
    <font>
      <sz val="10"/>
      <name val="Arial"/>
      <family val="2"/>
      <charset val="161"/>
    </font>
    <font>
      <b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quotePrefix="1" applyFont="1" applyAlignment="1">
      <alignment horizontal="left"/>
    </xf>
    <xf numFmtId="0" fontId="1" fillId="0" borderId="0" xfId="0" applyFont="1"/>
    <xf numFmtId="0" fontId="1" fillId="0" borderId="1" xfId="0" quotePrefix="1" applyFont="1" applyBorder="1" applyAlignment="1">
      <alignment horizontal="left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/>
    <xf numFmtId="0" fontId="1" fillId="0" borderId="7" xfId="0" applyFont="1" applyBorder="1"/>
    <xf numFmtId="0" fontId="1" fillId="0" borderId="0" xfId="0" quotePrefix="1" applyFont="1" applyBorder="1" applyAlignment="1">
      <alignment horizontal="left"/>
    </xf>
    <xf numFmtId="0" fontId="1" fillId="0" borderId="8" xfId="0" applyFont="1" applyBorder="1"/>
    <xf numFmtId="0" fontId="1" fillId="0" borderId="7" xfId="0" quotePrefix="1" applyFont="1" applyBorder="1" applyAlignment="1">
      <alignment horizontal="left"/>
    </xf>
    <xf numFmtId="3" fontId="1" fillId="0" borderId="0" xfId="0" applyNumberFormat="1" applyFont="1" applyBorder="1"/>
    <xf numFmtId="9" fontId="1" fillId="0" borderId="0" xfId="0" applyNumberFormat="1" applyFont="1" applyBorder="1"/>
    <xf numFmtId="9" fontId="1" fillId="0" borderId="8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8" xfId="0" applyFont="1" applyBorder="1"/>
    <xf numFmtId="164" fontId="2" fillId="0" borderId="0" xfId="0" applyNumberFormat="1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3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10" fontId="2" fillId="0" borderId="0" xfId="0" applyNumberFormat="1" applyFont="1" applyBorder="1"/>
    <xf numFmtId="0" fontId="2" fillId="0" borderId="0" xfId="0" applyFont="1" applyAlignment="1"/>
    <xf numFmtId="0" fontId="1" fillId="0" borderId="0" xfId="0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165" fontId="1" fillId="0" borderId="0" xfId="0" applyNumberFormat="1" applyFont="1" applyBorder="1"/>
    <xf numFmtId="3" fontId="1" fillId="0" borderId="0" xfId="0" applyNumberFormat="1" applyFont="1" applyBorder="1" applyAlignment="1"/>
    <xf numFmtId="0" fontId="1" fillId="0" borderId="4" xfId="0" quotePrefix="1" applyFont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left"/>
    </xf>
    <xf numFmtId="166" fontId="1" fillId="0" borderId="0" xfId="0" applyNumberFormat="1" applyFont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/>
    <xf numFmtId="0" fontId="4" fillId="0" borderId="0" xfId="0" applyFont="1"/>
    <xf numFmtId="0" fontId="5" fillId="0" borderId="9" xfId="0" applyNumberFormat="1" applyFont="1" applyBorder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9" xfId="0" applyNumberFormat="1" applyBorder="1"/>
    <xf numFmtId="0" fontId="0" fillId="0" borderId="9" xfId="0" applyBorder="1"/>
    <xf numFmtId="0" fontId="5" fillId="0" borderId="9" xfId="0" applyFont="1" applyBorder="1"/>
    <xf numFmtId="3" fontId="6" fillId="0" borderId="9" xfId="0" applyNumberFormat="1" applyFont="1" applyBorder="1"/>
    <xf numFmtId="3" fontId="6" fillId="0" borderId="0" xfId="0" applyNumberFormat="1" applyFont="1" applyBorder="1"/>
    <xf numFmtId="9" fontId="6" fillId="0" borderId="0" xfId="0" applyNumberFormat="1" applyFont="1" applyBorder="1"/>
    <xf numFmtId="0" fontId="0" fillId="0" borderId="0" xfId="0" applyNumberFormat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User/LOCALS~1/Temp/ARC31/December%202014/1ECON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3">
          <cell r="B23">
            <v>45933</v>
          </cell>
          <cell r="C23">
            <v>52783</v>
          </cell>
          <cell r="G23">
            <v>46109</v>
          </cell>
          <cell r="H23">
            <v>53204</v>
          </cell>
          <cell r="K23">
            <v>44283</v>
          </cell>
          <cell r="L23">
            <v>52772</v>
          </cell>
          <cell r="P23">
            <v>45201</v>
          </cell>
          <cell r="Q23">
            <v>46758</v>
          </cell>
        </row>
        <row r="45">
          <cell r="B45">
            <v>44424</v>
          </cell>
          <cell r="C45">
            <v>43768</v>
          </cell>
          <cell r="G45">
            <v>46863</v>
          </cell>
          <cell r="H45">
            <v>44925</v>
          </cell>
          <cell r="K45">
            <v>48001</v>
          </cell>
          <cell r="L45">
            <v>46727</v>
          </cell>
          <cell r="P45">
            <v>48451</v>
          </cell>
          <cell r="Q45">
            <v>45583</v>
          </cell>
        </row>
        <row r="67">
          <cell r="B67">
            <v>47017</v>
          </cell>
          <cell r="C67">
            <v>43017</v>
          </cell>
          <cell r="G67">
            <v>45092</v>
          </cell>
          <cell r="H67">
            <v>41334</v>
          </cell>
          <cell r="K67">
            <v>49334</v>
          </cell>
          <cell r="L67">
            <v>47603</v>
          </cell>
          <cell r="P67">
            <v>50467</v>
          </cell>
          <cell r="Q67">
            <v>47886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tabSelected="1" topLeftCell="A46" zoomScaleNormal="100" workbookViewId="0">
      <selection activeCell="I81" sqref="I81"/>
    </sheetView>
  </sheetViews>
  <sheetFormatPr defaultColWidth="18.7109375" defaultRowHeight="11.25" x14ac:dyDescent="0.2"/>
  <cols>
    <col min="1" max="1" width="17.7109375" style="20" customWidth="1"/>
    <col min="2" max="2" width="6.28515625" style="20" customWidth="1"/>
    <col min="3" max="3" width="6.5703125" style="20" customWidth="1"/>
    <col min="4" max="4" width="7.140625" style="20" customWidth="1"/>
    <col min="5" max="5" width="6.7109375" style="20" customWidth="1"/>
    <col min="6" max="6" width="1.7109375" style="20" hidden="1" customWidth="1"/>
    <col min="7" max="7" width="6.140625" style="20" customWidth="1"/>
    <col min="8" max="8" width="7.42578125" style="20" customWidth="1"/>
    <col min="9" max="9" width="6.42578125" style="20" customWidth="1"/>
    <col min="10" max="10" width="6.5703125" style="20" customWidth="1"/>
    <col min="11" max="11" width="5.85546875" style="20" customWidth="1"/>
    <col min="12" max="12" width="6.28515625" style="20" customWidth="1"/>
    <col min="13" max="13" width="6.42578125" style="20" customWidth="1"/>
    <col min="14" max="14" width="6" style="20" customWidth="1"/>
    <col min="15" max="15" width="1.7109375" style="20" hidden="1" customWidth="1"/>
    <col min="16" max="16" width="6.28515625" style="20" customWidth="1"/>
    <col min="17" max="17" width="6.140625" style="20" customWidth="1"/>
    <col min="18" max="18" width="6" style="20" customWidth="1"/>
    <col min="19" max="19" width="5.85546875" style="20" customWidth="1"/>
    <col min="20" max="20" width="5.7109375" style="20" customWidth="1"/>
    <col min="21" max="21" width="9.85546875" style="20" customWidth="1"/>
    <col min="22" max="22" width="5.7109375" style="20" customWidth="1"/>
    <col min="23" max="23" width="4.7109375" style="20" customWidth="1"/>
    <col min="24" max="16384" width="18.7109375" style="20"/>
  </cols>
  <sheetData>
    <row r="1" spans="1:22" ht="12" thickBot="1" x14ac:dyDescent="0.25">
      <c r="A1" s="38" t="s">
        <v>37</v>
      </c>
      <c r="B1" s="1" t="s">
        <v>38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24"/>
      <c r="S1" s="24"/>
    </row>
    <row r="2" spans="1:22" s="2" customFormat="1" x14ac:dyDescent="0.2">
      <c r="A2" s="3" t="s">
        <v>0</v>
      </c>
      <c r="B2" s="5">
        <v>2020</v>
      </c>
      <c r="C2" s="5">
        <v>2021</v>
      </c>
      <c r="D2" s="4" t="s">
        <v>1</v>
      </c>
      <c r="E2" s="4"/>
      <c r="F2" s="4"/>
      <c r="G2" s="5">
        <v>2020</v>
      </c>
      <c r="H2" s="5">
        <v>2021</v>
      </c>
      <c r="I2" s="4" t="s">
        <v>1</v>
      </c>
      <c r="J2" s="4"/>
      <c r="K2" s="5">
        <v>2020</v>
      </c>
      <c r="L2" s="5">
        <v>2021</v>
      </c>
      <c r="M2" s="4" t="s">
        <v>1</v>
      </c>
      <c r="N2" s="4"/>
      <c r="O2" s="4"/>
      <c r="P2" s="5">
        <v>2020</v>
      </c>
      <c r="Q2" s="5">
        <v>2021</v>
      </c>
      <c r="R2" s="4" t="s">
        <v>1</v>
      </c>
      <c r="S2" s="6"/>
      <c r="U2" s="30"/>
    </row>
    <row r="3" spans="1:22" s="2" customFormat="1" ht="12" thickBot="1" x14ac:dyDescent="0.25">
      <c r="A3" s="7"/>
      <c r="B3" s="9"/>
      <c r="C3" s="9"/>
      <c r="D3" s="9" t="s">
        <v>2</v>
      </c>
      <c r="E3" s="9" t="s">
        <v>3</v>
      </c>
      <c r="F3" s="8"/>
      <c r="G3" s="9"/>
      <c r="H3" s="9"/>
      <c r="I3" s="9" t="s">
        <v>2</v>
      </c>
      <c r="J3" s="9" t="s">
        <v>3</v>
      </c>
      <c r="K3" s="9"/>
      <c r="L3" s="9"/>
      <c r="M3" s="9" t="s">
        <v>2</v>
      </c>
      <c r="N3" s="9" t="s">
        <v>3</v>
      </c>
      <c r="O3" s="8"/>
      <c r="P3" s="9"/>
      <c r="Q3" s="9"/>
      <c r="R3" s="9" t="s">
        <v>2</v>
      </c>
      <c r="S3" s="10" t="s">
        <v>3</v>
      </c>
      <c r="U3" s="30"/>
    </row>
    <row r="4" spans="1:22" s="2" customFormat="1" x14ac:dyDescent="0.2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3"/>
      <c r="U4" s="30"/>
      <c r="V4" s="11"/>
    </row>
    <row r="5" spans="1:22" s="2" customFormat="1" x14ac:dyDescent="0.2">
      <c r="A5" s="12"/>
      <c r="B5" s="58" t="s">
        <v>25</v>
      </c>
      <c r="C5" s="58"/>
      <c r="D5" s="11"/>
      <c r="E5" s="11"/>
      <c r="F5" s="11"/>
      <c r="G5" s="37" t="s">
        <v>24</v>
      </c>
      <c r="H5" s="11"/>
      <c r="I5" s="11"/>
      <c r="J5" s="11"/>
      <c r="K5" s="13" t="s">
        <v>4</v>
      </c>
      <c r="L5" s="11"/>
      <c r="M5" s="11"/>
      <c r="N5" s="11"/>
      <c r="O5" s="11"/>
      <c r="P5" s="11" t="s">
        <v>5</v>
      </c>
      <c r="Q5" s="13"/>
      <c r="R5" s="11"/>
      <c r="S5" s="14"/>
      <c r="U5" s="30"/>
    </row>
    <row r="6" spans="1:22" s="2" customFormat="1" ht="12.75" x14ac:dyDescent="0.2">
      <c r="A6" s="12" t="s">
        <v>26</v>
      </c>
      <c r="B6" s="51">
        <v>61</v>
      </c>
      <c r="C6" s="51">
        <v>93</v>
      </c>
      <c r="D6" s="30">
        <f>C6-B6</f>
        <v>32</v>
      </c>
      <c r="E6" s="31">
        <f>D6/B6</f>
        <v>0.52459016393442626</v>
      </c>
      <c r="F6" s="32"/>
      <c r="G6" s="51">
        <v>62</v>
      </c>
      <c r="H6" s="51">
        <v>98</v>
      </c>
      <c r="I6" s="30">
        <f t="shared" ref="I6:I23" si="0">H6-G6</f>
        <v>36</v>
      </c>
      <c r="J6" s="31">
        <f t="shared" ref="J6:J21" si="1">I6/G6</f>
        <v>0.58064516129032262</v>
      </c>
      <c r="K6" s="51">
        <v>62</v>
      </c>
      <c r="L6" s="51">
        <v>103</v>
      </c>
      <c r="M6" s="30">
        <f t="shared" ref="M6:M23" si="2">L6-K6</f>
        <v>41</v>
      </c>
      <c r="N6" s="31">
        <f t="shared" ref="N6:N23" si="3">M6/K6</f>
        <v>0.66129032258064513</v>
      </c>
      <c r="O6" s="30"/>
      <c r="P6" s="51">
        <v>67</v>
      </c>
      <c r="Q6" s="57">
        <v>100</v>
      </c>
      <c r="R6" s="30">
        <f>Q6-P6</f>
        <v>33</v>
      </c>
      <c r="S6" s="33">
        <f>R6/P6</f>
        <v>0.4925373134328358</v>
      </c>
      <c r="U6" s="30"/>
    </row>
    <row r="7" spans="1:22" s="2" customFormat="1" ht="12.75" x14ac:dyDescent="0.2">
      <c r="A7" s="12" t="s">
        <v>27</v>
      </c>
      <c r="B7" s="51">
        <v>7</v>
      </c>
      <c r="C7" s="51">
        <v>9</v>
      </c>
      <c r="D7" s="30">
        <f t="shared" ref="D7:D15" si="4">C7-B7</f>
        <v>2</v>
      </c>
      <c r="E7" s="31">
        <f t="shared" ref="E7:E23" si="5">D7/B7</f>
        <v>0.2857142857142857</v>
      </c>
      <c r="F7" s="32"/>
      <c r="G7" s="51">
        <v>7</v>
      </c>
      <c r="H7" s="51">
        <v>9</v>
      </c>
      <c r="I7" s="30">
        <f t="shared" si="0"/>
        <v>2</v>
      </c>
      <c r="J7" s="31">
        <f t="shared" si="1"/>
        <v>0.2857142857142857</v>
      </c>
      <c r="K7" s="51">
        <v>7</v>
      </c>
      <c r="L7" s="51">
        <v>10</v>
      </c>
      <c r="M7" s="30">
        <f t="shared" si="2"/>
        <v>3</v>
      </c>
      <c r="N7" s="31">
        <f t="shared" si="3"/>
        <v>0.42857142857142855</v>
      </c>
      <c r="O7" s="30"/>
      <c r="P7" s="51">
        <v>9</v>
      </c>
      <c r="Q7" s="57">
        <v>11</v>
      </c>
      <c r="R7" s="30">
        <f t="shared" ref="R7:R23" si="6">Q7-P7</f>
        <v>2</v>
      </c>
      <c r="S7" s="33">
        <f t="shared" ref="S7:S23" si="7">R7/P7</f>
        <v>0.22222222222222221</v>
      </c>
      <c r="U7" s="30"/>
    </row>
    <row r="8" spans="1:22" s="2" customFormat="1" ht="12.75" x14ac:dyDescent="0.2">
      <c r="A8" s="15" t="s">
        <v>7</v>
      </c>
      <c r="B8" s="51">
        <v>689</v>
      </c>
      <c r="C8" s="51">
        <v>995</v>
      </c>
      <c r="D8" s="30">
        <f t="shared" si="4"/>
        <v>306</v>
      </c>
      <c r="E8" s="31">
        <f t="shared" si="5"/>
        <v>0.44412191582002902</v>
      </c>
      <c r="F8" s="32"/>
      <c r="G8" s="51">
        <v>702</v>
      </c>
      <c r="H8" s="51">
        <v>1014</v>
      </c>
      <c r="I8" s="30">
        <f t="shared" si="0"/>
        <v>312</v>
      </c>
      <c r="J8" s="31">
        <f t="shared" si="1"/>
        <v>0.44444444444444442</v>
      </c>
      <c r="K8" s="51">
        <v>718</v>
      </c>
      <c r="L8" s="51">
        <v>1018</v>
      </c>
      <c r="M8" s="30">
        <f t="shared" si="2"/>
        <v>300</v>
      </c>
      <c r="N8" s="31">
        <f t="shared" si="3"/>
        <v>0.4178272980501393</v>
      </c>
      <c r="O8" s="30"/>
      <c r="P8" s="51">
        <v>775</v>
      </c>
      <c r="Q8" s="57">
        <v>1004</v>
      </c>
      <c r="R8" s="30">
        <f t="shared" si="6"/>
        <v>229</v>
      </c>
      <c r="S8" s="33">
        <f t="shared" si="7"/>
        <v>0.29548387096774192</v>
      </c>
      <c r="U8" s="30"/>
    </row>
    <row r="9" spans="1:22" s="2" customFormat="1" ht="12.75" x14ac:dyDescent="0.2">
      <c r="A9" s="15" t="s">
        <v>8</v>
      </c>
      <c r="B9" s="51">
        <v>4</v>
      </c>
      <c r="C9" s="51">
        <v>6</v>
      </c>
      <c r="D9" s="59">
        <f>(C9+C10)-B9</f>
        <v>44</v>
      </c>
      <c r="E9" s="60">
        <f t="shared" si="5"/>
        <v>11</v>
      </c>
      <c r="F9" s="32"/>
      <c r="G9" s="51">
        <v>4</v>
      </c>
      <c r="H9" s="51">
        <v>6</v>
      </c>
      <c r="I9" s="30">
        <f t="shared" si="0"/>
        <v>2</v>
      </c>
      <c r="J9" s="31">
        <f t="shared" si="1"/>
        <v>0.5</v>
      </c>
      <c r="K9" s="51">
        <v>3</v>
      </c>
      <c r="L9" s="51">
        <v>6</v>
      </c>
      <c r="M9" s="30">
        <f t="shared" si="2"/>
        <v>3</v>
      </c>
      <c r="N9" s="31">
        <f t="shared" si="3"/>
        <v>1</v>
      </c>
      <c r="O9" s="30"/>
      <c r="P9" s="51">
        <v>4</v>
      </c>
      <c r="Q9" s="57">
        <v>7</v>
      </c>
      <c r="R9" s="30">
        <f t="shared" si="6"/>
        <v>3</v>
      </c>
      <c r="S9" s="33">
        <f t="shared" si="7"/>
        <v>0.75</v>
      </c>
      <c r="U9" s="30"/>
    </row>
    <row r="10" spans="1:22" s="2" customFormat="1" ht="12.75" x14ac:dyDescent="0.2">
      <c r="A10" s="34" t="s">
        <v>28</v>
      </c>
      <c r="B10" s="51">
        <v>33</v>
      </c>
      <c r="C10" s="51">
        <v>42</v>
      </c>
      <c r="D10" s="59"/>
      <c r="E10" s="60">
        <f t="shared" si="5"/>
        <v>0</v>
      </c>
      <c r="F10" s="32"/>
      <c r="G10" s="51">
        <v>27</v>
      </c>
      <c r="H10" s="51">
        <v>42</v>
      </c>
      <c r="I10" s="30">
        <f t="shared" si="0"/>
        <v>15</v>
      </c>
      <c r="J10" s="31">
        <f t="shared" si="1"/>
        <v>0.55555555555555558</v>
      </c>
      <c r="K10" s="51">
        <v>32</v>
      </c>
      <c r="L10" s="51">
        <v>37</v>
      </c>
      <c r="M10" s="30">
        <f t="shared" si="2"/>
        <v>5</v>
      </c>
      <c r="N10" s="31">
        <f t="shared" si="3"/>
        <v>0.15625</v>
      </c>
      <c r="O10" s="30"/>
      <c r="P10" s="51">
        <v>33</v>
      </c>
      <c r="Q10" s="57">
        <v>34</v>
      </c>
      <c r="R10" s="30">
        <f t="shared" si="6"/>
        <v>1</v>
      </c>
      <c r="S10" s="33">
        <f t="shared" si="7"/>
        <v>3.0303030303030304E-2</v>
      </c>
      <c r="U10" s="30"/>
    </row>
    <row r="11" spans="1:22" s="2" customFormat="1" ht="12.75" x14ac:dyDescent="0.2">
      <c r="A11" s="34" t="s">
        <v>22</v>
      </c>
      <c r="B11" s="51">
        <v>198</v>
      </c>
      <c r="C11" s="51">
        <v>363</v>
      </c>
      <c r="D11" s="30">
        <f t="shared" si="4"/>
        <v>165</v>
      </c>
      <c r="E11" s="31">
        <f t="shared" si="5"/>
        <v>0.83333333333333337</v>
      </c>
      <c r="F11" s="32"/>
      <c r="G11" s="51">
        <v>194</v>
      </c>
      <c r="H11" s="51">
        <v>383</v>
      </c>
      <c r="I11" s="30">
        <f t="shared" si="0"/>
        <v>189</v>
      </c>
      <c r="J11" s="31">
        <f t="shared" si="1"/>
        <v>0.97422680412371132</v>
      </c>
      <c r="K11" s="51">
        <v>215</v>
      </c>
      <c r="L11" s="51">
        <v>399</v>
      </c>
      <c r="M11" s="30">
        <f t="shared" si="2"/>
        <v>184</v>
      </c>
      <c r="N11" s="31">
        <f t="shared" si="3"/>
        <v>0.85581395348837208</v>
      </c>
      <c r="O11" s="30"/>
      <c r="P11" s="51">
        <v>241</v>
      </c>
      <c r="Q11" s="57">
        <v>387</v>
      </c>
      <c r="R11" s="30">
        <f t="shared" si="6"/>
        <v>146</v>
      </c>
      <c r="S11" s="33">
        <f t="shared" si="7"/>
        <v>0.60580912863070535</v>
      </c>
      <c r="U11" s="30"/>
    </row>
    <row r="12" spans="1:22" s="2" customFormat="1" ht="12.75" x14ac:dyDescent="0.2">
      <c r="A12" s="15" t="s">
        <v>20</v>
      </c>
      <c r="B12" s="51">
        <v>2653</v>
      </c>
      <c r="C12" s="51">
        <v>3767</v>
      </c>
      <c r="D12" s="30">
        <f t="shared" si="4"/>
        <v>1114</v>
      </c>
      <c r="E12" s="31">
        <f t="shared" si="5"/>
        <v>0.41990199773840936</v>
      </c>
      <c r="F12" s="32"/>
      <c r="G12" s="51">
        <v>2648</v>
      </c>
      <c r="H12" s="51">
        <v>3829</v>
      </c>
      <c r="I12" s="30">
        <f t="shared" si="0"/>
        <v>1181</v>
      </c>
      <c r="J12" s="31">
        <f t="shared" si="1"/>
        <v>0.44599697885196377</v>
      </c>
      <c r="K12" s="51">
        <v>2738</v>
      </c>
      <c r="L12" s="51">
        <v>3846</v>
      </c>
      <c r="M12" s="30">
        <f t="shared" si="2"/>
        <v>1108</v>
      </c>
      <c r="N12" s="31">
        <f t="shared" si="3"/>
        <v>0.40467494521548575</v>
      </c>
      <c r="O12" s="30"/>
      <c r="P12" s="51">
        <v>3010</v>
      </c>
      <c r="Q12" s="57">
        <v>3814</v>
      </c>
      <c r="R12" s="30">
        <f t="shared" si="6"/>
        <v>804</v>
      </c>
      <c r="S12" s="33">
        <f t="shared" si="7"/>
        <v>0.267109634551495</v>
      </c>
      <c r="U12" s="30"/>
    </row>
    <row r="13" spans="1:22" s="2" customFormat="1" ht="12.75" x14ac:dyDescent="0.2">
      <c r="A13" s="15" t="s">
        <v>9</v>
      </c>
      <c r="B13" s="51">
        <v>362</v>
      </c>
      <c r="C13" s="51">
        <v>480</v>
      </c>
      <c r="D13" s="30">
        <f>C13-B13</f>
        <v>118</v>
      </c>
      <c r="E13" s="31">
        <f t="shared" si="5"/>
        <v>0.32596685082872928</v>
      </c>
      <c r="F13" s="32"/>
      <c r="G13" s="51">
        <v>335</v>
      </c>
      <c r="H13" s="51">
        <v>468</v>
      </c>
      <c r="I13" s="30">
        <f t="shared" si="0"/>
        <v>133</v>
      </c>
      <c r="J13" s="31">
        <f t="shared" si="1"/>
        <v>0.39701492537313432</v>
      </c>
      <c r="K13" s="51">
        <v>327</v>
      </c>
      <c r="L13" s="51">
        <v>467</v>
      </c>
      <c r="M13" s="30">
        <f t="shared" si="2"/>
        <v>140</v>
      </c>
      <c r="N13" s="31">
        <f t="shared" si="3"/>
        <v>0.42813455657492355</v>
      </c>
      <c r="O13" s="30"/>
      <c r="P13" s="51">
        <v>357</v>
      </c>
      <c r="Q13" s="57">
        <v>450</v>
      </c>
      <c r="R13" s="30">
        <f t="shared" si="6"/>
        <v>93</v>
      </c>
      <c r="S13" s="33">
        <f t="shared" si="7"/>
        <v>0.26050420168067229</v>
      </c>
      <c r="U13" s="30"/>
    </row>
    <row r="14" spans="1:22" s="2" customFormat="1" ht="12.75" x14ac:dyDescent="0.2">
      <c r="A14" s="34" t="s">
        <v>21</v>
      </c>
      <c r="B14" s="51">
        <v>5863</v>
      </c>
      <c r="C14" s="51">
        <v>4563</v>
      </c>
      <c r="D14" s="30">
        <f t="shared" si="4"/>
        <v>-1300</v>
      </c>
      <c r="E14" s="31">
        <f t="shared" si="5"/>
        <v>-0.22172949002217296</v>
      </c>
      <c r="F14" s="32"/>
      <c r="G14" s="51">
        <v>5656</v>
      </c>
      <c r="H14" s="51">
        <v>4591</v>
      </c>
      <c r="I14" s="30">
        <f t="shared" si="0"/>
        <v>-1065</v>
      </c>
      <c r="J14" s="31">
        <f t="shared" si="1"/>
        <v>-0.18829561527581329</v>
      </c>
      <c r="K14" s="51">
        <v>5503</v>
      </c>
      <c r="L14" s="51">
        <v>4580</v>
      </c>
      <c r="M14" s="30">
        <f t="shared" si="2"/>
        <v>-923</v>
      </c>
      <c r="N14" s="31">
        <f t="shared" si="3"/>
        <v>-0.16772669453025624</v>
      </c>
      <c r="O14" s="30"/>
      <c r="P14" s="51">
        <v>5707</v>
      </c>
      <c r="Q14" s="57">
        <v>4367</v>
      </c>
      <c r="R14" s="30">
        <f t="shared" si="6"/>
        <v>-1340</v>
      </c>
      <c r="S14" s="33">
        <f t="shared" si="7"/>
        <v>-0.23479936919572456</v>
      </c>
      <c r="U14" s="30"/>
    </row>
    <row r="15" spans="1:22" s="2" customFormat="1" ht="12.75" customHeight="1" x14ac:dyDescent="0.2">
      <c r="A15" s="34" t="s">
        <v>33</v>
      </c>
      <c r="B15" s="51">
        <v>201</v>
      </c>
      <c r="C15" s="51">
        <v>363</v>
      </c>
      <c r="D15" s="30">
        <f t="shared" si="4"/>
        <v>162</v>
      </c>
      <c r="E15" s="31">
        <f t="shared" si="5"/>
        <v>0.80597014925373134</v>
      </c>
      <c r="F15" s="32"/>
      <c r="G15" s="51">
        <v>197</v>
      </c>
      <c r="H15" s="51">
        <v>366</v>
      </c>
      <c r="I15" s="30">
        <f t="shared" si="0"/>
        <v>169</v>
      </c>
      <c r="J15" s="31">
        <f t="shared" si="1"/>
        <v>0.85786802030456855</v>
      </c>
      <c r="K15" s="51">
        <v>227</v>
      </c>
      <c r="L15" s="51">
        <v>394</v>
      </c>
      <c r="M15" s="30">
        <f t="shared" si="2"/>
        <v>167</v>
      </c>
      <c r="N15" s="31">
        <f t="shared" si="3"/>
        <v>0.73568281938325997</v>
      </c>
      <c r="O15" s="30"/>
      <c r="P15" s="51">
        <v>266</v>
      </c>
      <c r="Q15" s="57">
        <v>395</v>
      </c>
      <c r="R15" s="30">
        <f t="shared" si="6"/>
        <v>129</v>
      </c>
      <c r="S15" s="33">
        <f t="shared" si="7"/>
        <v>0.48496240601503759</v>
      </c>
      <c r="U15" s="30"/>
    </row>
    <row r="16" spans="1:22" s="2" customFormat="1" ht="12.75" x14ac:dyDescent="0.2">
      <c r="A16" s="12" t="s">
        <v>10</v>
      </c>
      <c r="B16" s="51">
        <v>732</v>
      </c>
      <c r="C16" s="51">
        <v>983</v>
      </c>
      <c r="D16" s="30">
        <f>C16-B16</f>
        <v>251</v>
      </c>
      <c r="E16" s="31">
        <f t="shared" si="5"/>
        <v>0.34289617486338797</v>
      </c>
      <c r="F16" s="32"/>
      <c r="G16" s="51">
        <v>699</v>
      </c>
      <c r="H16" s="51">
        <v>992</v>
      </c>
      <c r="I16" s="30">
        <f t="shared" si="0"/>
        <v>293</v>
      </c>
      <c r="J16" s="31">
        <f t="shared" si="1"/>
        <v>0.41917024320457796</v>
      </c>
      <c r="K16" s="51">
        <v>717</v>
      </c>
      <c r="L16" s="51">
        <v>974</v>
      </c>
      <c r="M16" s="30">
        <f t="shared" si="2"/>
        <v>257</v>
      </c>
      <c r="N16" s="31">
        <f t="shared" si="3"/>
        <v>0.35843793584379358</v>
      </c>
      <c r="O16" s="30"/>
      <c r="P16" s="51">
        <v>787</v>
      </c>
      <c r="Q16" s="57">
        <v>965</v>
      </c>
      <c r="R16" s="30">
        <f t="shared" si="6"/>
        <v>178</v>
      </c>
      <c r="S16" s="33">
        <f t="shared" si="7"/>
        <v>0.22617534942820838</v>
      </c>
      <c r="U16" s="30"/>
    </row>
    <row r="17" spans="1:21" s="2" customFormat="1" ht="12.75" x14ac:dyDescent="0.2">
      <c r="A17" s="12" t="s">
        <v>29</v>
      </c>
      <c r="B17" s="51">
        <v>170</v>
      </c>
      <c r="C17" s="51">
        <v>189</v>
      </c>
      <c r="D17" s="30">
        <f t="shared" ref="D17:D23" si="8">C17-B17</f>
        <v>19</v>
      </c>
      <c r="E17" s="31">
        <f t="shared" si="5"/>
        <v>0.11176470588235295</v>
      </c>
      <c r="F17" s="32"/>
      <c r="G17" s="51">
        <v>165</v>
      </c>
      <c r="H17" s="51">
        <v>198</v>
      </c>
      <c r="I17" s="30">
        <f t="shared" si="0"/>
        <v>33</v>
      </c>
      <c r="J17" s="31">
        <f t="shared" si="1"/>
        <v>0.2</v>
      </c>
      <c r="K17" s="51">
        <v>172</v>
      </c>
      <c r="L17" s="51">
        <v>199</v>
      </c>
      <c r="M17" s="30">
        <f t="shared" si="2"/>
        <v>27</v>
      </c>
      <c r="N17" s="31">
        <f t="shared" si="3"/>
        <v>0.15697674418604651</v>
      </c>
      <c r="O17" s="30"/>
      <c r="P17" s="51">
        <v>192</v>
      </c>
      <c r="Q17" s="57">
        <v>189</v>
      </c>
      <c r="R17" s="30">
        <f t="shared" si="6"/>
        <v>-3</v>
      </c>
      <c r="S17" s="33">
        <f t="shared" si="7"/>
        <v>-1.5625E-2</v>
      </c>
      <c r="U17" s="30"/>
    </row>
    <row r="18" spans="1:21" s="2" customFormat="1" ht="12" customHeight="1" x14ac:dyDescent="0.2">
      <c r="A18" s="12" t="s">
        <v>30</v>
      </c>
      <c r="B18" s="51">
        <v>460</v>
      </c>
      <c r="C18" s="51">
        <v>707</v>
      </c>
      <c r="D18" s="30">
        <f t="shared" si="8"/>
        <v>247</v>
      </c>
      <c r="E18" s="31">
        <f t="shared" si="5"/>
        <v>0.53695652173913044</v>
      </c>
      <c r="F18" s="32"/>
      <c r="G18" s="51">
        <v>421</v>
      </c>
      <c r="H18" s="51">
        <v>688</v>
      </c>
      <c r="I18" s="30">
        <f t="shared" si="0"/>
        <v>267</v>
      </c>
      <c r="J18" s="31">
        <f t="shared" si="1"/>
        <v>0.63420427553444181</v>
      </c>
      <c r="K18" s="51">
        <v>452</v>
      </c>
      <c r="L18" s="51">
        <v>686</v>
      </c>
      <c r="M18" s="30">
        <f t="shared" si="2"/>
        <v>234</v>
      </c>
      <c r="N18" s="31">
        <f t="shared" si="3"/>
        <v>0.51769911504424782</v>
      </c>
      <c r="O18" s="30"/>
      <c r="P18" s="51">
        <v>530</v>
      </c>
      <c r="Q18" s="57">
        <v>720</v>
      </c>
      <c r="R18" s="30">
        <f t="shared" si="6"/>
        <v>190</v>
      </c>
      <c r="S18" s="33">
        <f t="shared" si="7"/>
        <v>0.35849056603773582</v>
      </c>
      <c r="U18" s="30"/>
    </row>
    <row r="19" spans="1:21" s="2" customFormat="1" ht="12" customHeight="1" x14ac:dyDescent="0.2">
      <c r="A19" s="12" t="s">
        <v>32</v>
      </c>
      <c r="B19" s="51">
        <v>304</v>
      </c>
      <c r="C19" s="51">
        <v>528</v>
      </c>
      <c r="D19" s="30">
        <f t="shared" si="8"/>
        <v>224</v>
      </c>
      <c r="E19" s="31">
        <f t="shared" si="5"/>
        <v>0.73684210526315785</v>
      </c>
      <c r="F19" s="32"/>
      <c r="G19" s="51">
        <v>297</v>
      </c>
      <c r="H19" s="51">
        <v>555</v>
      </c>
      <c r="I19" s="30">
        <f t="shared" si="0"/>
        <v>258</v>
      </c>
      <c r="J19" s="31">
        <f t="shared" si="1"/>
        <v>0.86868686868686873</v>
      </c>
      <c r="K19" s="51">
        <v>335</v>
      </c>
      <c r="L19" s="51">
        <v>571</v>
      </c>
      <c r="M19" s="30">
        <f t="shared" si="2"/>
        <v>236</v>
      </c>
      <c r="N19" s="31">
        <f t="shared" si="3"/>
        <v>0.70447761194029845</v>
      </c>
      <c r="O19" s="30"/>
      <c r="P19" s="51">
        <v>375</v>
      </c>
      <c r="Q19" s="57">
        <v>543</v>
      </c>
      <c r="R19" s="30">
        <f t="shared" si="6"/>
        <v>168</v>
      </c>
      <c r="S19" s="33">
        <f t="shared" si="7"/>
        <v>0.44800000000000001</v>
      </c>
      <c r="U19" s="50"/>
    </row>
    <row r="20" spans="1:21" s="2" customFormat="1" ht="12" customHeight="1" x14ac:dyDescent="0.2">
      <c r="A20" s="12" t="s">
        <v>31</v>
      </c>
      <c r="B20" s="51">
        <v>2238</v>
      </c>
      <c r="C20" s="51">
        <v>3717</v>
      </c>
      <c r="D20" s="30">
        <f t="shared" si="8"/>
        <v>1479</v>
      </c>
      <c r="E20" s="31">
        <f t="shared" si="5"/>
        <v>0.66085790884718498</v>
      </c>
      <c r="F20" s="32"/>
      <c r="G20" s="51">
        <v>2271</v>
      </c>
      <c r="H20" s="51">
        <v>3724</v>
      </c>
      <c r="I20" s="30">
        <f t="shared" si="0"/>
        <v>1453</v>
      </c>
      <c r="J20" s="31">
        <f t="shared" si="1"/>
        <v>0.63980625275209158</v>
      </c>
      <c r="K20" s="51">
        <v>2442</v>
      </c>
      <c r="L20" s="51">
        <v>3706</v>
      </c>
      <c r="M20" s="30">
        <f t="shared" si="2"/>
        <v>1264</v>
      </c>
      <c r="N20" s="31">
        <f t="shared" si="3"/>
        <v>0.51760851760851756</v>
      </c>
      <c r="O20" s="30"/>
      <c r="P20" s="51">
        <v>2701</v>
      </c>
      <c r="Q20" s="57">
        <v>3669</v>
      </c>
      <c r="R20" s="30">
        <f t="shared" si="6"/>
        <v>968</v>
      </c>
      <c r="S20" s="33">
        <f t="shared" si="7"/>
        <v>0.35838578304331731</v>
      </c>
      <c r="U20" s="49"/>
    </row>
    <row r="21" spans="1:21" s="2" customFormat="1" ht="12.75" x14ac:dyDescent="0.2">
      <c r="A21" s="15" t="s">
        <v>6</v>
      </c>
      <c r="B21" s="51">
        <v>717</v>
      </c>
      <c r="C21" s="51">
        <v>1324</v>
      </c>
      <c r="D21" s="30">
        <f t="shared" si="8"/>
        <v>607</v>
      </c>
      <c r="E21" s="31">
        <f t="shared" si="5"/>
        <v>0.84658298465829851</v>
      </c>
      <c r="F21" s="32"/>
      <c r="G21" s="52">
        <v>732</v>
      </c>
      <c r="H21" s="51">
        <v>1366</v>
      </c>
      <c r="I21" s="30">
        <f t="shared" si="0"/>
        <v>634</v>
      </c>
      <c r="J21" s="31">
        <f t="shared" si="1"/>
        <v>0.86612021857923494</v>
      </c>
      <c r="K21" s="51">
        <v>745</v>
      </c>
      <c r="L21" s="51">
        <v>1420</v>
      </c>
      <c r="M21" s="30">
        <f t="shared" si="2"/>
        <v>675</v>
      </c>
      <c r="N21" s="31">
        <f t="shared" si="3"/>
        <v>0.90604026845637586</v>
      </c>
      <c r="O21" s="30"/>
      <c r="P21" s="51">
        <v>763</v>
      </c>
      <c r="Q21" s="57">
        <v>1407</v>
      </c>
      <c r="R21" s="30">
        <f t="shared" si="6"/>
        <v>644</v>
      </c>
      <c r="S21" s="33">
        <f t="shared" si="7"/>
        <v>0.84403669724770647</v>
      </c>
      <c r="U21" s="49"/>
    </row>
    <row r="22" spans="1:21" s="2" customFormat="1" x14ac:dyDescent="0.2">
      <c r="A22" s="15"/>
      <c r="B22" s="30"/>
      <c r="C22" s="30"/>
      <c r="D22" s="30"/>
      <c r="E22" s="31"/>
      <c r="F22" s="32"/>
      <c r="G22" s="30"/>
      <c r="H22" s="30"/>
      <c r="I22" s="30"/>
      <c r="J22" s="31"/>
      <c r="K22" s="30"/>
      <c r="L22" s="30"/>
      <c r="M22" s="30"/>
      <c r="N22" s="31"/>
      <c r="O22" s="30"/>
      <c r="P22" s="30"/>
      <c r="Q22" s="30"/>
      <c r="R22" s="30"/>
      <c r="S22" s="33"/>
      <c r="U22" s="44"/>
    </row>
    <row r="23" spans="1:21" s="2" customFormat="1" x14ac:dyDescent="0.2">
      <c r="A23" s="12" t="s">
        <v>11</v>
      </c>
      <c r="B23" s="30">
        <f>SUM(B6:B21)</f>
        <v>14692</v>
      </c>
      <c r="C23" s="30">
        <f>SUM(C6:C22)</f>
        <v>18129</v>
      </c>
      <c r="D23" s="30">
        <f t="shared" si="8"/>
        <v>3437</v>
      </c>
      <c r="E23" s="19">
        <f t="shared" si="5"/>
        <v>0.23393683637353663</v>
      </c>
      <c r="F23" s="32"/>
      <c r="G23" s="30">
        <f>SUM(G6:G21)</f>
        <v>14417</v>
      </c>
      <c r="H23" s="30">
        <f>SUM(H6:H21)</f>
        <v>18329</v>
      </c>
      <c r="I23" s="30">
        <f t="shared" si="0"/>
        <v>3912</v>
      </c>
      <c r="J23" s="19">
        <f>I23/G23</f>
        <v>0.27134632725254909</v>
      </c>
      <c r="K23" s="30">
        <f>SUM(K6:K21)</f>
        <v>14695</v>
      </c>
      <c r="L23" s="30">
        <f>SUM(L6:L21)</f>
        <v>18416</v>
      </c>
      <c r="M23" s="30">
        <f t="shared" si="2"/>
        <v>3721</v>
      </c>
      <c r="N23" s="31">
        <f t="shared" si="3"/>
        <v>0.25321537938074173</v>
      </c>
      <c r="O23" s="32"/>
      <c r="P23" s="30">
        <f>SUM(P6:P21)</f>
        <v>15817</v>
      </c>
      <c r="Q23" s="30">
        <f>SUM(Q6:Q21)</f>
        <v>18062</v>
      </c>
      <c r="R23" s="30">
        <f t="shared" si="6"/>
        <v>2245</v>
      </c>
      <c r="S23" s="33">
        <f t="shared" si="7"/>
        <v>0.1419358917620282</v>
      </c>
    </row>
    <row r="24" spans="1:21" s="2" customFormat="1" x14ac:dyDescent="0.2">
      <c r="A24" s="12"/>
      <c r="B24" s="11"/>
      <c r="C24" s="11"/>
      <c r="D24" s="11"/>
      <c r="E24" s="11"/>
      <c r="F24" s="11"/>
      <c r="G24" s="16"/>
      <c r="H24" s="16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4"/>
    </row>
    <row r="25" spans="1:21" s="2" customFormat="1" x14ac:dyDescent="0.2">
      <c r="A25" s="12" t="s">
        <v>34</v>
      </c>
      <c r="B25" s="31">
        <f>B23/[1]Sheet1!B23</f>
        <v>0.31985718328870311</v>
      </c>
      <c r="C25" s="31">
        <f>C23/[1]Sheet1!C23</f>
        <v>0.34346285735937709</v>
      </c>
      <c r="D25" s="11"/>
      <c r="E25" s="11"/>
      <c r="F25" s="11"/>
      <c r="G25" s="31">
        <f>G23/[1]Sheet1!G23</f>
        <v>0.31267214643561997</v>
      </c>
      <c r="H25" s="31">
        <f>H23/[1]Sheet1!H23</f>
        <v>0.34450417261860011</v>
      </c>
      <c r="I25" s="11"/>
      <c r="J25" s="11"/>
      <c r="K25" s="31">
        <f>K23/[1]Sheet1!K23</f>
        <v>0.3318429194047377</v>
      </c>
      <c r="L25" s="31">
        <f>L23/[1]Sheet1!L23</f>
        <v>0.34897294019555825</v>
      </c>
      <c r="M25" s="11"/>
      <c r="N25" s="11"/>
      <c r="O25" s="11"/>
      <c r="P25" s="31">
        <f>P23/[1]Sheet1!P23</f>
        <v>0.34992588659542928</v>
      </c>
      <c r="Q25" s="31">
        <f>Q23/[1]Sheet1!Q23</f>
        <v>0.38628683861585184</v>
      </c>
      <c r="R25" s="11"/>
      <c r="S25" s="14"/>
    </row>
    <row r="26" spans="1:21" s="2" customFormat="1" x14ac:dyDescent="0.2">
      <c r="A26" s="15" t="s">
        <v>35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4"/>
    </row>
    <row r="27" spans="1:21" s="2" customFormat="1" x14ac:dyDescent="0.2">
      <c r="A27" s="12"/>
      <c r="B27" s="11"/>
      <c r="C27" s="13" t="s">
        <v>12</v>
      </c>
      <c r="D27" s="11"/>
      <c r="E27" s="11"/>
      <c r="F27" s="11"/>
      <c r="G27" s="11"/>
      <c r="H27" s="11" t="s">
        <v>13</v>
      </c>
      <c r="I27" s="11"/>
      <c r="J27" s="11"/>
      <c r="K27" s="11"/>
      <c r="L27" s="11" t="s">
        <v>14</v>
      </c>
      <c r="M27" s="11"/>
      <c r="N27" s="11"/>
      <c r="O27" s="11"/>
      <c r="P27" s="11" t="s">
        <v>15</v>
      </c>
      <c r="Q27" s="11"/>
      <c r="R27" s="11"/>
      <c r="S27" s="14"/>
    </row>
    <row r="28" spans="1:21" s="2" customFormat="1" ht="12.75" x14ac:dyDescent="0.2">
      <c r="A28" s="12" t="s">
        <v>26</v>
      </c>
      <c r="B28" s="51">
        <v>69</v>
      </c>
      <c r="C28" s="51">
        <v>118</v>
      </c>
      <c r="D28" s="16">
        <f>C28-B28</f>
        <v>49</v>
      </c>
      <c r="E28" s="17">
        <f t="shared" ref="E28:E45" si="9">D28/B28</f>
        <v>0.71014492753623193</v>
      </c>
      <c r="F28" s="11"/>
      <c r="G28" s="51">
        <v>103</v>
      </c>
      <c r="H28" s="51">
        <v>97</v>
      </c>
      <c r="I28" s="16">
        <f t="shared" ref="I28:I45" si="10">H28-G28</f>
        <v>-6</v>
      </c>
      <c r="J28" s="17">
        <f>I28/G28</f>
        <v>-5.8252427184466021E-2</v>
      </c>
      <c r="K28" s="51">
        <v>98</v>
      </c>
      <c r="L28" s="51">
        <v>77</v>
      </c>
      <c r="M28" s="16">
        <f>L28-K28</f>
        <v>-21</v>
      </c>
      <c r="N28" s="17">
        <f t="shared" ref="N28:N45" si="11">M28/K28</f>
        <v>-0.21428571428571427</v>
      </c>
      <c r="O28" s="11"/>
      <c r="P28" s="51">
        <v>105</v>
      </c>
      <c r="Q28" s="51">
        <v>63</v>
      </c>
      <c r="R28" s="16">
        <f t="shared" ref="R28:R45" si="12">Q28-P28</f>
        <v>-42</v>
      </c>
      <c r="S28" s="18">
        <f t="shared" ref="S28:S45" si="13">R28/P28</f>
        <v>-0.4</v>
      </c>
    </row>
    <row r="29" spans="1:21" ht="12.75" x14ac:dyDescent="0.2">
      <c r="A29" s="12" t="s">
        <v>27</v>
      </c>
      <c r="B29" s="51">
        <v>9</v>
      </c>
      <c r="C29" s="51">
        <v>11</v>
      </c>
      <c r="D29" s="16">
        <f t="shared" ref="D29:D45" si="14">C29-B29</f>
        <v>2</v>
      </c>
      <c r="E29" s="17">
        <f t="shared" si="9"/>
        <v>0.22222222222222221</v>
      </c>
      <c r="F29" s="11"/>
      <c r="G29" s="51">
        <v>11</v>
      </c>
      <c r="H29" s="51">
        <v>10</v>
      </c>
      <c r="I29" s="16">
        <f t="shared" si="10"/>
        <v>-1</v>
      </c>
      <c r="J29" s="17">
        <f t="shared" ref="J29:J45" si="15">I29/G29</f>
        <v>-9.0909090909090912E-2</v>
      </c>
      <c r="K29" s="51">
        <v>9</v>
      </c>
      <c r="L29" s="51">
        <v>4</v>
      </c>
      <c r="M29" s="16">
        <f t="shared" ref="M29:M45" si="16">L29-K29</f>
        <v>-5</v>
      </c>
      <c r="N29" s="17">
        <f t="shared" si="11"/>
        <v>-0.55555555555555558</v>
      </c>
      <c r="O29" s="11"/>
      <c r="P29" s="51">
        <v>10</v>
      </c>
      <c r="Q29" s="51">
        <v>5</v>
      </c>
      <c r="R29" s="16">
        <f t="shared" si="12"/>
        <v>-5</v>
      </c>
      <c r="S29" s="18">
        <f t="shared" si="13"/>
        <v>-0.5</v>
      </c>
    </row>
    <row r="30" spans="1:21" ht="12.75" x14ac:dyDescent="0.2">
      <c r="A30" s="15" t="s">
        <v>7</v>
      </c>
      <c r="B30" s="51">
        <v>805</v>
      </c>
      <c r="C30" s="51">
        <v>986</v>
      </c>
      <c r="D30" s="16">
        <f t="shared" si="14"/>
        <v>181</v>
      </c>
      <c r="E30" s="17">
        <f t="shared" si="9"/>
        <v>0.22484472049689441</v>
      </c>
      <c r="F30" s="11"/>
      <c r="G30" s="51">
        <v>836</v>
      </c>
      <c r="H30" s="51">
        <v>774</v>
      </c>
      <c r="I30" s="16">
        <f t="shared" si="10"/>
        <v>-62</v>
      </c>
      <c r="J30" s="17">
        <f t="shared" si="15"/>
        <v>-7.4162679425837319E-2</v>
      </c>
      <c r="K30" s="51">
        <v>840</v>
      </c>
      <c r="L30" s="51">
        <v>517</v>
      </c>
      <c r="M30" s="16">
        <f t="shared" si="16"/>
        <v>-323</v>
      </c>
      <c r="N30" s="17">
        <f t="shared" si="11"/>
        <v>-0.38452380952380955</v>
      </c>
      <c r="O30" s="11"/>
      <c r="P30" s="51">
        <v>924</v>
      </c>
      <c r="Q30" s="51">
        <v>426</v>
      </c>
      <c r="R30" s="16">
        <f t="shared" si="12"/>
        <v>-498</v>
      </c>
      <c r="S30" s="18">
        <f t="shared" si="13"/>
        <v>-0.53896103896103897</v>
      </c>
    </row>
    <row r="31" spans="1:21" ht="12.75" x14ac:dyDescent="0.2">
      <c r="A31" s="15" t="s">
        <v>8</v>
      </c>
      <c r="B31" s="51">
        <v>4</v>
      </c>
      <c r="C31" s="51">
        <v>6</v>
      </c>
      <c r="D31" s="16">
        <f t="shared" si="14"/>
        <v>2</v>
      </c>
      <c r="E31" s="17">
        <f t="shared" si="9"/>
        <v>0.5</v>
      </c>
      <c r="F31" s="11"/>
      <c r="G31" s="51">
        <v>5</v>
      </c>
      <c r="H31" s="51">
        <v>5</v>
      </c>
      <c r="I31" s="16">
        <f t="shared" si="10"/>
        <v>0</v>
      </c>
      <c r="J31" s="17">
        <f t="shared" si="15"/>
        <v>0</v>
      </c>
      <c r="K31" s="51">
        <v>6</v>
      </c>
      <c r="L31" s="51">
        <v>3</v>
      </c>
      <c r="M31" s="16">
        <f t="shared" si="16"/>
        <v>-3</v>
      </c>
      <c r="N31" s="17">
        <f t="shared" si="11"/>
        <v>-0.5</v>
      </c>
      <c r="O31" s="11"/>
      <c r="P31" s="51">
        <v>6</v>
      </c>
      <c r="Q31" s="51">
        <v>2</v>
      </c>
      <c r="R31" s="16">
        <f t="shared" si="12"/>
        <v>-4</v>
      </c>
      <c r="S31" s="18">
        <f t="shared" si="13"/>
        <v>-0.66666666666666663</v>
      </c>
    </row>
    <row r="32" spans="1:21" ht="12.75" x14ac:dyDescent="0.2">
      <c r="A32" s="34" t="s">
        <v>28</v>
      </c>
      <c r="B32" s="51">
        <v>34</v>
      </c>
      <c r="C32" s="51">
        <v>36</v>
      </c>
      <c r="D32" s="16">
        <f t="shared" si="14"/>
        <v>2</v>
      </c>
      <c r="E32" s="17">
        <f t="shared" si="9"/>
        <v>5.8823529411764705E-2</v>
      </c>
      <c r="F32" s="11"/>
      <c r="G32" s="51">
        <v>34</v>
      </c>
      <c r="H32" s="51">
        <v>31</v>
      </c>
      <c r="I32" s="16">
        <f t="shared" si="10"/>
        <v>-3</v>
      </c>
      <c r="J32" s="17">
        <f t="shared" si="15"/>
        <v>-8.8235294117647065E-2</v>
      </c>
      <c r="K32" s="51">
        <v>35</v>
      </c>
      <c r="L32" s="51">
        <v>21</v>
      </c>
      <c r="M32" s="16">
        <f t="shared" si="16"/>
        <v>-14</v>
      </c>
      <c r="N32" s="17">
        <f t="shared" si="11"/>
        <v>-0.4</v>
      </c>
      <c r="O32" s="11"/>
      <c r="P32" s="51">
        <v>41</v>
      </c>
      <c r="Q32" s="51">
        <v>19</v>
      </c>
      <c r="R32" s="16">
        <f t="shared" si="12"/>
        <v>-22</v>
      </c>
      <c r="S32" s="18">
        <f t="shared" si="13"/>
        <v>-0.53658536585365857</v>
      </c>
    </row>
    <row r="33" spans="1:20" ht="12.75" x14ac:dyDescent="0.2">
      <c r="A33" s="34" t="s">
        <v>22</v>
      </c>
      <c r="B33" s="51">
        <v>251</v>
      </c>
      <c r="C33" s="51">
        <v>389</v>
      </c>
      <c r="D33" s="16">
        <f t="shared" si="14"/>
        <v>138</v>
      </c>
      <c r="E33" s="17">
        <f t="shared" si="9"/>
        <v>0.54980079681274896</v>
      </c>
      <c r="F33" s="11"/>
      <c r="G33" s="51">
        <v>262</v>
      </c>
      <c r="H33" s="51">
        <v>298</v>
      </c>
      <c r="I33" s="16">
        <f t="shared" si="10"/>
        <v>36</v>
      </c>
      <c r="J33" s="17">
        <f t="shared" si="15"/>
        <v>0.13740458015267176</v>
      </c>
      <c r="K33" s="51">
        <v>270</v>
      </c>
      <c r="L33" s="51">
        <v>199</v>
      </c>
      <c r="M33" s="16">
        <f t="shared" si="16"/>
        <v>-71</v>
      </c>
      <c r="N33" s="17">
        <f t="shared" si="11"/>
        <v>-0.26296296296296295</v>
      </c>
      <c r="O33" s="11"/>
      <c r="P33" s="51">
        <v>287</v>
      </c>
      <c r="Q33" s="51">
        <v>179</v>
      </c>
      <c r="R33" s="16">
        <f t="shared" si="12"/>
        <v>-108</v>
      </c>
      <c r="S33" s="18">
        <f t="shared" si="13"/>
        <v>-0.37630662020905925</v>
      </c>
    </row>
    <row r="34" spans="1:20" ht="12.75" x14ac:dyDescent="0.2">
      <c r="A34" s="15" t="s">
        <v>20</v>
      </c>
      <c r="B34" s="51">
        <v>3165</v>
      </c>
      <c r="C34" s="51">
        <v>3777</v>
      </c>
      <c r="D34" s="16">
        <f t="shared" si="14"/>
        <v>612</v>
      </c>
      <c r="E34" s="17">
        <f t="shared" si="9"/>
        <v>0.1933649289099526</v>
      </c>
      <c r="F34" s="11"/>
      <c r="G34" s="51">
        <v>3281</v>
      </c>
      <c r="H34" s="51">
        <v>3160</v>
      </c>
      <c r="I34" s="16">
        <f t="shared" si="10"/>
        <v>-121</v>
      </c>
      <c r="J34" s="17">
        <f t="shared" si="15"/>
        <v>-3.687900030478513E-2</v>
      </c>
      <c r="K34" s="51">
        <v>3330</v>
      </c>
      <c r="L34" s="51">
        <v>2056</v>
      </c>
      <c r="M34" s="16">
        <f t="shared" si="16"/>
        <v>-1274</v>
      </c>
      <c r="N34" s="17">
        <f t="shared" si="11"/>
        <v>-0.3825825825825826</v>
      </c>
      <c r="O34" s="11"/>
      <c r="P34" s="51">
        <v>3589</v>
      </c>
      <c r="Q34" s="51">
        <v>1731</v>
      </c>
      <c r="R34" s="16">
        <f t="shared" si="12"/>
        <v>-1858</v>
      </c>
      <c r="S34" s="18">
        <f t="shared" si="13"/>
        <v>-0.51769295068264143</v>
      </c>
    </row>
    <row r="35" spans="1:20" ht="12.75" x14ac:dyDescent="0.2">
      <c r="A35" s="15" t="s">
        <v>9</v>
      </c>
      <c r="B35" s="51">
        <v>412</v>
      </c>
      <c r="C35" s="51">
        <v>436</v>
      </c>
      <c r="D35" s="16">
        <f t="shared" si="14"/>
        <v>24</v>
      </c>
      <c r="E35" s="17">
        <f t="shared" si="9"/>
        <v>5.8252427184466021E-2</v>
      </c>
      <c r="F35" s="11"/>
      <c r="G35" s="51">
        <v>422</v>
      </c>
      <c r="H35" s="51">
        <v>350</v>
      </c>
      <c r="I35" s="16">
        <f t="shared" si="10"/>
        <v>-72</v>
      </c>
      <c r="J35" s="17">
        <f t="shared" si="15"/>
        <v>-0.17061611374407584</v>
      </c>
      <c r="K35" s="51">
        <v>442</v>
      </c>
      <c r="L35" s="51">
        <v>225</v>
      </c>
      <c r="M35" s="16">
        <f t="shared" si="16"/>
        <v>-217</v>
      </c>
      <c r="N35" s="17">
        <f t="shared" si="11"/>
        <v>-0.49095022624434387</v>
      </c>
      <c r="O35" s="11"/>
      <c r="P35" s="51">
        <v>452</v>
      </c>
      <c r="Q35" s="51">
        <v>182</v>
      </c>
      <c r="R35" s="16">
        <f t="shared" si="12"/>
        <v>-270</v>
      </c>
      <c r="S35" s="18">
        <f t="shared" si="13"/>
        <v>-0.59734513274336287</v>
      </c>
    </row>
    <row r="36" spans="1:20" ht="12.75" x14ac:dyDescent="0.2">
      <c r="A36" s="34" t="s">
        <v>21</v>
      </c>
      <c r="B36" s="51">
        <v>5601</v>
      </c>
      <c r="C36" s="51">
        <v>3955</v>
      </c>
      <c r="D36" s="16">
        <f t="shared" si="14"/>
        <v>-1646</v>
      </c>
      <c r="E36" s="17">
        <f t="shared" si="9"/>
        <v>-0.29387609355472238</v>
      </c>
      <c r="F36" s="11"/>
      <c r="G36" s="51">
        <v>5406</v>
      </c>
      <c r="H36" s="51">
        <v>2633</v>
      </c>
      <c r="I36" s="16">
        <f t="shared" si="10"/>
        <v>-2773</v>
      </c>
      <c r="J36" s="17">
        <f t="shared" si="15"/>
        <v>-0.51294857565667773</v>
      </c>
      <c r="K36" s="51">
        <v>5076</v>
      </c>
      <c r="L36" s="51">
        <v>1508</v>
      </c>
      <c r="M36" s="16">
        <f t="shared" si="16"/>
        <v>-3568</v>
      </c>
      <c r="N36" s="17">
        <f t="shared" si="11"/>
        <v>-0.70291568163908591</v>
      </c>
      <c r="O36" s="11"/>
      <c r="P36" s="51">
        <v>4915</v>
      </c>
      <c r="Q36" s="51">
        <v>1103</v>
      </c>
      <c r="R36" s="16">
        <f t="shared" si="12"/>
        <v>-3812</v>
      </c>
      <c r="S36" s="18">
        <f t="shared" si="13"/>
        <v>-0.77558494404883016</v>
      </c>
    </row>
    <row r="37" spans="1:20" ht="12.75" x14ac:dyDescent="0.2">
      <c r="A37" s="34" t="s">
        <v>33</v>
      </c>
      <c r="B37" s="51">
        <v>293</v>
      </c>
      <c r="C37" s="51">
        <v>407</v>
      </c>
      <c r="D37" s="16">
        <f t="shared" si="14"/>
        <v>114</v>
      </c>
      <c r="E37" s="17">
        <f t="shared" si="9"/>
        <v>0.38907849829351537</v>
      </c>
      <c r="F37" s="11"/>
      <c r="G37" s="51">
        <v>312</v>
      </c>
      <c r="H37" s="51">
        <v>362</v>
      </c>
      <c r="I37" s="16">
        <f t="shared" si="10"/>
        <v>50</v>
      </c>
      <c r="J37" s="17">
        <f t="shared" si="15"/>
        <v>0.16025641025641027</v>
      </c>
      <c r="K37" s="51">
        <v>344</v>
      </c>
      <c r="L37" s="51">
        <v>248</v>
      </c>
      <c r="M37" s="16">
        <f t="shared" si="16"/>
        <v>-96</v>
      </c>
      <c r="N37" s="17">
        <f t="shared" si="11"/>
        <v>-0.27906976744186046</v>
      </c>
      <c r="O37" s="11"/>
      <c r="P37" s="51">
        <v>365</v>
      </c>
      <c r="Q37" s="51">
        <v>224</v>
      </c>
      <c r="R37" s="16">
        <f t="shared" si="12"/>
        <v>-141</v>
      </c>
      <c r="S37" s="18">
        <f t="shared" si="13"/>
        <v>-0.38630136986301372</v>
      </c>
    </row>
    <row r="38" spans="1:20" ht="12.75" x14ac:dyDescent="0.2">
      <c r="A38" s="12" t="s">
        <v>10</v>
      </c>
      <c r="B38" s="51">
        <v>804</v>
      </c>
      <c r="C38" s="51">
        <v>946</v>
      </c>
      <c r="D38" s="16">
        <f t="shared" si="14"/>
        <v>142</v>
      </c>
      <c r="E38" s="17">
        <f t="shared" si="9"/>
        <v>0.17661691542288557</v>
      </c>
      <c r="F38" s="11"/>
      <c r="G38" s="51">
        <v>792</v>
      </c>
      <c r="H38" s="51">
        <v>789</v>
      </c>
      <c r="I38" s="16">
        <f t="shared" si="10"/>
        <v>-3</v>
      </c>
      <c r="J38" s="17">
        <f t="shared" si="15"/>
        <v>-3.787878787878788E-3</v>
      </c>
      <c r="K38" s="51">
        <v>828</v>
      </c>
      <c r="L38" s="51">
        <v>539</v>
      </c>
      <c r="M38" s="16">
        <f t="shared" si="16"/>
        <v>-289</v>
      </c>
      <c r="N38" s="17">
        <f t="shared" si="11"/>
        <v>-0.34903381642512077</v>
      </c>
      <c r="O38" s="11"/>
      <c r="P38" s="51">
        <v>880</v>
      </c>
      <c r="Q38" s="51">
        <v>429</v>
      </c>
      <c r="R38" s="16">
        <f t="shared" si="12"/>
        <v>-451</v>
      </c>
      <c r="S38" s="18">
        <f t="shared" si="13"/>
        <v>-0.51249999999999996</v>
      </c>
    </row>
    <row r="39" spans="1:20" ht="12.75" x14ac:dyDescent="0.2">
      <c r="A39" s="12" t="s">
        <v>29</v>
      </c>
      <c r="B39" s="51">
        <v>200</v>
      </c>
      <c r="C39" s="51">
        <v>180</v>
      </c>
      <c r="D39" s="16">
        <f t="shared" si="14"/>
        <v>-20</v>
      </c>
      <c r="E39" s="17">
        <f t="shared" si="9"/>
        <v>-0.1</v>
      </c>
      <c r="F39" s="11"/>
      <c r="G39" s="51">
        <v>190</v>
      </c>
      <c r="H39" s="51">
        <v>147</v>
      </c>
      <c r="I39" s="16">
        <f t="shared" si="10"/>
        <v>-43</v>
      </c>
      <c r="J39" s="17">
        <f t="shared" si="15"/>
        <v>-0.22631578947368422</v>
      </c>
      <c r="K39" s="51">
        <v>187</v>
      </c>
      <c r="L39" s="51">
        <v>87</v>
      </c>
      <c r="M39" s="16">
        <f t="shared" si="16"/>
        <v>-100</v>
      </c>
      <c r="N39" s="17">
        <f t="shared" si="11"/>
        <v>-0.53475935828877008</v>
      </c>
      <c r="O39" s="11"/>
      <c r="P39" s="51">
        <v>191</v>
      </c>
      <c r="Q39" s="51">
        <v>76</v>
      </c>
      <c r="R39" s="16">
        <f t="shared" si="12"/>
        <v>-115</v>
      </c>
      <c r="S39" s="18">
        <f t="shared" si="13"/>
        <v>-0.60209424083769636</v>
      </c>
    </row>
    <row r="40" spans="1:20" ht="12.75" x14ac:dyDescent="0.2">
      <c r="A40" s="12" t="s">
        <v>30</v>
      </c>
      <c r="B40" s="51">
        <v>587</v>
      </c>
      <c r="C40" s="51">
        <v>725</v>
      </c>
      <c r="D40" s="16">
        <f t="shared" si="14"/>
        <v>138</v>
      </c>
      <c r="E40" s="17">
        <f t="shared" si="9"/>
        <v>0.23509369676320271</v>
      </c>
      <c r="F40" s="11"/>
      <c r="G40" s="51">
        <v>1183</v>
      </c>
      <c r="H40" s="51">
        <v>1337</v>
      </c>
      <c r="I40" s="16">
        <f t="shared" si="10"/>
        <v>154</v>
      </c>
      <c r="J40" s="17">
        <f t="shared" si="15"/>
        <v>0.13017751479289941</v>
      </c>
      <c r="K40" s="51">
        <v>1619</v>
      </c>
      <c r="L40" s="51">
        <v>1467</v>
      </c>
      <c r="M40" s="16">
        <f t="shared" si="16"/>
        <v>-152</v>
      </c>
      <c r="N40" s="17">
        <f t="shared" si="11"/>
        <v>-9.3885114268066713E-2</v>
      </c>
      <c r="O40" s="11"/>
      <c r="P40" s="51">
        <v>1642</v>
      </c>
      <c r="Q40" s="51">
        <v>1413</v>
      </c>
      <c r="R40" s="16">
        <f t="shared" si="12"/>
        <v>-229</v>
      </c>
      <c r="S40" s="18">
        <f t="shared" si="13"/>
        <v>-0.13946406820950061</v>
      </c>
    </row>
    <row r="41" spans="1:20" ht="12.75" x14ac:dyDescent="0.2">
      <c r="A41" s="12" t="s">
        <v>32</v>
      </c>
      <c r="B41" s="51">
        <v>410</v>
      </c>
      <c r="C41" s="51">
        <v>526</v>
      </c>
      <c r="D41" s="16">
        <f t="shared" si="14"/>
        <v>116</v>
      </c>
      <c r="E41" s="17">
        <f t="shared" si="9"/>
        <v>0.28292682926829266</v>
      </c>
      <c r="F41" s="11"/>
      <c r="G41" s="51">
        <v>429</v>
      </c>
      <c r="H41" s="51">
        <v>464</v>
      </c>
      <c r="I41" s="16">
        <f t="shared" si="10"/>
        <v>35</v>
      </c>
      <c r="J41" s="17">
        <f t="shared" si="15"/>
        <v>8.1585081585081584E-2</v>
      </c>
      <c r="K41" s="51">
        <v>462</v>
      </c>
      <c r="L41" s="51">
        <v>302</v>
      </c>
      <c r="M41" s="16">
        <f t="shared" si="16"/>
        <v>-160</v>
      </c>
      <c r="N41" s="17">
        <f t="shared" si="11"/>
        <v>-0.34632034632034631</v>
      </c>
      <c r="O41" s="11"/>
      <c r="P41" s="51">
        <v>526</v>
      </c>
      <c r="Q41" s="51">
        <v>296</v>
      </c>
      <c r="R41" s="16">
        <f t="shared" si="12"/>
        <v>-230</v>
      </c>
      <c r="S41" s="18">
        <f t="shared" si="13"/>
        <v>-0.43726235741444869</v>
      </c>
    </row>
    <row r="42" spans="1:20" ht="12.75" x14ac:dyDescent="0.2">
      <c r="A42" s="12" t="s">
        <v>31</v>
      </c>
      <c r="B42" s="51">
        <v>2919</v>
      </c>
      <c r="C42" s="51">
        <v>3678</v>
      </c>
      <c r="D42" s="16">
        <f t="shared" si="14"/>
        <v>759</v>
      </c>
      <c r="E42" s="17">
        <f t="shared" si="9"/>
        <v>0.26002055498458376</v>
      </c>
      <c r="F42" s="11"/>
      <c r="G42" s="51">
        <v>3748</v>
      </c>
      <c r="H42" s="51">
        <v>3912</v>
      </c>
      <c r="I42" s="16">
        <f t="shared" si="10"/>
        <v>164</v>
      </c>
      <c r="J42" s="17">
        <f t="shared" si="15"/>
        <v>4.3756670224119533E-2</v>
      </c>
      <c r="K42" s="51">
        <v>4858</v>
      </c>
      <c r="L42" s="51">
        <v>3682</v>
      </c>
      <c r="M42" s="16">
        <f t="shared" si="16"/>
        <v>-1176</v>
      </c>
      <c r="N42" s="17">
        <f t="shared" si="11"/>
        <v>-0.24207492795389049</v>
      </c>
      <c r="O42" s="11"/>
      <c r="P42" s="51">
        <v>5262</v>
      </c>
      <c r="Q42" s="51">
        <v>3406</v>
      </c>
      <c r="R42" s="16">
        <f t="shared" si="12"/>
        <v>-1856</v>
      </c>
      <c r="S42" s="18">
        <f t="shared" si="13"/>
        <v>-0.35271759787153173</v>
      </c>
    </row>
    <row r="43" spans="1:20" ht="12.75" x14ac:dyDescent="0.2">
      <c r="A43" s="15" t="s">
        <v>6</v>
      </c>
      <c r="B43" s="51">
        <v>799</v>
      </c>
      <c r="C43" s="51">
        <v>1410</v>
      </c>
      <c r="D43" s="16">
        <f t="shared" si="14"/>
        <v>611</v>
      </c>
      <c r="E43" s="17">
        <f t="shared" si="9"/>
        <v>0.76470588235294112</v>
      </c>
      <c r="F43" s="11"/>
      <c r="G43" s="51">
        <v>921</v>
      </c>
      <c r="H43" s="51">
        <v>1216</v>
      </c>
      <c r="I43" s="16">
        <f t="shared" si="10"/>
        <v>295</v>
      </c>
      <c r="J43" s="17">
        <f t="shared" si="15"/>
        <v>0.32030401737242126</v>
      </c>
      <c r="K43" s="51">
        <v>991</v>
      </c>
      <c r="L43" s="52">
        <v>858</v>
      </c>
      <c r="M43" s="16">
        <f t="shared" si="16"/>
        <v>-133</v>
      </c>
      <c r="N43" s="17">
        <f t="shared" si="11"/>
        <v>-0.13420787083753785</v>
      </c>
      <c r="O43" s="11"/>
      <c r="P43" s="51">
        <v>1160</v>
      </c>
      <c r="Q43" s="51">
        <v>749</v>
      </c>
      <c r="R43" s="16">
        <f t="shared" si="12"/>
        <v>-411</v>
      </c>
      <c r="S43" s="18">
        <f t="shared" si="13"/>
        <v>-0.35431034482758622</v>
      </c>
    </row>
    <row r="44" spans="1:20" x14ac:dyDescent="0.2">
      <c r="A44" s="15"/>
      <c r="B44" s="16"/>
      <c r="C44" s="16"/>
      <c r="D44" s="16"/>
      <c r="E44" s="17"/>
      <c r="F44" s="11"/>
      <c r="G44" s="11"/>
      <c r="H44" s="11"/>
      <c r="I44" s="16"/>
      <c r="J44" s="17"/>
      <c r="K44" s="16"/>
      <c r="L44" s="16"/>
      <c r="M44" s="16"/>
      <c r="N44" s="17"/>
      <c r="O44" s="11"/>
      <c r="P44" s="16"/>
      <c r="Q44" s="16"/>
      <c r="R44" s="16"/>
      <c r="S44" s="18"/>
    </row>
    <row r="45" spans="1:20" x14ac:dyDescent="0.2">
      <c r="A45" s="12" t="s">
        <v>11</v>
      </c>
      <c r="B45" s="30">
        <f>SUM(B28:B43)</f>
        <v>16362</v>
      </c>
      <c r="C45" s="30">
        <f>SUM(C28:C43)</f>
        <v>17586</v>
      </c>
      <c r="D45" s="16">
        <f t="shared" si="14"/>
        <v>1224</v>
      </c>
      <c r="E45" s="17">
        <f t="shared" si="9"/>
        <v>7.4807480748074806E-2</v>
      </c>
      <c r="F45" s="24"/>
      <c r="G45" s="30">
        <f>SUM(G28:G43)</f>
        <v>17935</v>
      </c>
      <c r="H45" s="30">
        <f>SUM(H28:H44)</f>
        <v>15585</v>
      </c>
      <c r="I45" s="16">
        <f t="shared" si="10"/>
        <v>-2350</v>
      </c>
      <c r="J45" s="17">
        <f t="shared" si="15"/>
        <v>-0.13102871480345693</v>
      </c>
      <c r="K45" s="30">
        <f>SUM(K28:K43)</f>
        <v>19395</v>
      </c>
      <c r="L45" s="30">
        <f>SUM(L28:L43)</f>
        <v>11793</v>
      </c>
      <c r="M45" s="16">
        <f t="shared" si="16"/>
        <v>-7602</v>
      </c>
      <c r="N45" s="17">
        <f t="shared" si="11"/>
        <v>-0.39195668986852283</v>
      </c>
      <c r="O45" s="24"/>
      <c r="P45" s="30">
        <f>SUM(P28:P43)</f>
        <v>20355</v>
      </c>
      <c r="Q45" s="30">
        <f>SUM(Q28:Q43)</f>
        <v>10303</v>
      </c>
      <c r="R45" s="16">
        <f t="shared" si="12"/>
        <v>-10052</v>
      </c>
      <c r="S45" s="18">
        <f t="shared" si="13"/>
        <v>-0.49383443871284699</v>
      </c>
    </row>
    <row r="46" spans="1:20" x14ac:dyDescent="0.2">
      <c r="A46" s="12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5"/>
    </row>
    <row r="47" spans="1:20" x14ac:dyDescent="0.2">
      <c r="A47" s="12" t="s">
        <v>34</v>
      </c>
      <c r="B47" s="31">
        <f>B45/[1]Sheet1!B45</f>
        <v>0.36831442463533226</v>
      </c>
      <c r="C47" s="31">
        <f>C45/[1]Sheet1!C45</f>
        <v>0.40180040212027052</v>
      </c>
      <c r="D47" s="24"/>
      <c r="E47" s="24"/>
      <c r="F47" s="24"/>
      <c r="G47" s="31">
        <f>G45/[1]Sheet1!G45</f>
        <v>0.38271130742803489</v>
      </c>
      <c r="H47" s="31">
        <f>H45/[1]Sheet1!H45</f>
        <v>0.34691151919866442</v>
      </c>
      <c r="I47" s="24"/>
      <c r="J47" s="24"/>
      <c r="K47" s="31">
        <f>K45/[1]Sheet1!K45</f>
        <v>0.4040540822066207</v>
      </c>
      <c r="L47" s="31">
        <f>L45/[1]Sheet1!L45</f>
        <v>0.25238085047188991</v>
      </c>
      <c r="M47" s="24"/>
      <c r="N47" s="24"/>
      <c r="O47" s="24"/>
      <c r="P47" s="31">
        <f>P45/[1]Sheet1!P45</f>
        <v>0.42011516790159131</v>
      </c>
      <c r="Q47" s="31">
        <f>Q45/[1]Sheet1!Q45</f>
        <v>0.22602724699997806</v>
      </c>
      <c r="R47" s="24"/>
      <c r="S47" s="25"/>
    </row>
    <row r="48" spans="1:20" x14ac:dyDescent="0.2">
      <c r="A48" s="15" t="s">
        <v>35</v>
      </c>
      <c r="B48" s="24"/>
      <c r="C48" s="24"/>
      <c r="D48" s="24"/>
      <c r="E48" s="26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5"/>
      <c r="T48" s="24"/>
    </row>
    <row r="49" spans="1:20" x14ac:dyDescent="0.2">
      <c r="A49" s="27"/>
      <c r="B49" s="11" t="s">
        <v>16</v>
      </c>
      <c r="C49" s="24"/>
      <c r="D49" s="24"/>
      <c r="E49" s="24"/>
      <c r="F49" s="24"/>
      <c r="G49" s="11" t="s">
        <v>17</v>
      </c>
      <c r="H49" s="11"/>
      <c r="I49" s="11"/>
      <c r="J49" s="11"/>
      <c r="K49" s="11" t="s">
        <v>18</v>
      </c>
      <c r="L49" s="11"/>
      <c r="M49" s="11"/>
      <c r="N49" s="11"/>
      <c r="O49" s="24"/>
      <c r="P49" s="11" t="s">
        <v>19</v>
      </c>
      <c r="Q49" s="11"/>
      <c r="R49" s="11"/>
      <c r="S49" s="14"/>
    </row>
    <row r="50" spans="1:20" ht="12.75" x14ac:dyDescent="0.2">
      <c r="A50" s="12" t="s">
        <v>26</v>
      </c>
      <c r="B50" s="51">
        <v>101</v>
      </c>
      <c r="C50" s="51">
        <v>59</v>
      </c>
      <c r="D50" s="16">
        <f t="shared" ref="D50:D67" si="17">C50-B50</f>
        <v>-42</v>
      </c>
      <c r="E50" s="17">
        <f t="shared" ref="E50:E67" si="18">D50/B50</f>
        <v>-0.41584158415841582</v>
      </c>
      <c r="F50" s="11"/>
      <c r="G50" s="51">
        <v>108</v>
      </c>
      <c r="H50" s="51">
        <v>48</v>
      </c>
      <c r="I50" s="16">
        <f t="shared" ref="I50:I67" si="19">H50-G50</f>
        <v>-60</v>
      </c>
      <c r="J50" s="17">
        <f t="shared" ref="J50:J67" si="20">I50/G50</f>
        <v>-0.55555555555555558</v>
      </c>
      <c r="K50" s="48">
        <v>99</v>
      </c>
      <c r="L50" s="57">
        <v>34</v>
      </c>
      <c r="M50" s="16">
        <f t="shared" ref="M50:M67" si="21">L50-K50</f>
        <v>-65</v>
      </c>
      <c r="N50" s="17">
        <f t="shared" ref="N50:N67" si="22">M50/K50</f>
        <v>-0.65656565656565657</v>
      </c>
      <c r="O50" s="11"/>
      <c r="P50" s="53">
        <v>102</v>
      </c>
      <c r="Q50" s="53">
        <v>38</v>
      </c>
      <c r="R50" s="16">
        <f t="shared" ref="R50:R67" si="23">Q50-P50</f>
        <v>-64</v>
      </c>
      <c r="S50" s="18">
        <f t="shared" ref="S50:S67" si="24">R50/P50</f>
        <v>-0.62745098039215685</v>
      </c>
      <c r="T50" s="2"/>
    </row>
    <row r="51" spans="1:20" ht="12.75" x14ac:dyDescent="0.2">
      <c r="A51" s="12" t="s">
        <v>27</v>
      </c>
      <c r="B51" s="51">
        <v>9</v>
      </c>
      <c r="C51" s="51">
        <v>4</v>
      </c>
      <c r="D51" s="16">
        <f t="shared" si="17"/>
        <v>-5</v>
      </c>
      <c r="E51" s="17">
        <f t="shared" si="18"/>
        <v>-0.55555555555555558</v>
      </c>
      <c r="F51" s="11"/>
      <c r="G51" s="51">
        <v>11</v>
      </c>
      <c r="H51" s="51">
        <v>3</v>
      </c>
      <c r="I51" s="16">
        <f t="shared" si="19"/>
        <v>-8</v>
      </c>
      <c r="J51" s="17">
        <f t="shared" si="20"/>
        <v>-0.72727272727272729</v>
      </c>
      <c r="K51" s="48">
        <v>10</v>
      </c>
      <c r="L51" s="57">
        <v>2</v>
      </c>
      <c r="M51" s="16">
        <f t="shared" si="21"/>
        <v>-8</v>
      </c>
      <c r="N51" s="17">
        <f t="shared" si="22"/>
        <v>-0.8</v>
      </c>
      <c r="O51" s="11"/>
      <c r="P51" s="53">
        <v>10</v>
      </c>
      <c r="Q51" s="53">
        <v>2</v>
      </c>
      <c r="R51" s="16">
        <f t="shared" si="23"/>
        <v>-8</v>
      </c>
      <c r="S51" s="18">
        <f t="shared" si="24"/>
        <v>-0.8</v>
      </c>
      <c r="T51" s="2"/>
    </row>
    <row r="52" spans="1:20" ht="12.75" x14ac:dyDescent="0.2">
      <c r="A52" s="15" t="s">
        <v>7</v>
      </c>
      <c r="B52" s="51">
        <v>930</v>
      </c>
      <c r="C52" s="51">
        <v>384</v>
      </c>
      <c r="D52" s="16">
        <f t="shared" si="17"/>
        <v>-546</v>
      </c>
      <c r="E52" s="17">
        <f t="shared" si="18"/>
        <v>-0.58709677419354833</v>
      </c>
      <c r="F52" s="11"/>
      <c r="G52" s="51">
        <v>971</v>
      </c>
      <c r="H52" s="51">
        <v>411</v>
      </c>
      <c r="I52" s="16">
        <f t="shared" si="19"/>
        <v>-560</v>
      </c>
      <c r="J52" s="17">
        <f t="shared" si="20"/>
        <v>-0.57672502574665296</v>
      </c>
      <c r="K52" s="48">
        <v>1007</v>
      </c>
      <c r="L52" s="57">
        <v>436</v>
      </c>
      <c r="M52" s="16">
        <f t="shared" si="21"/>
        <v>-571</v>
      </c>
      <c r="N52" s="17">
        <f t="shared" si="22"/>
        <v>-0.56703078450844091</v>
      </c>
      <c r="O52" s="11"/>
      <c r="P52" s="53">
        <v>1008</v>
      </c>
      <c r="Q52" s="53">
        <v>416</v>
      </c>
      <c r="R52" s="16">
        <f t="shared" si="23"/>
        <v>-592</v>
      </c>
      <c r="S52" s="18">
        <f t="shared" si="24"/>
        <v>-0.58730158730158732</v>
      </c>
      <c r="T52" s="2"/>
    </row>
    <row r="53" spans="1:20" ht="12.75" x14ac:dyDescent="0.2">
      <c r="A53" s="15" t="s">
        <v>8</v>
      </c>
      <c r="B53" s="51">
        <v>5</v>
      </c>
      <c r="C53" s="51">
        <v>1</v>
      </c>
      <c r="D53" s="16">
        <f t="shared" si="17"/>
        <v>-4</v>
      </c>
      <c r="E53" s="17">
        <f t="shared" si="18"/>
        <v>-0.8</v>
      </c>
      <c r="F53" s="11"/>
      <c r="G53" s="51">
        <v>5</v>
      </c>
      <c r="H53" s="51">
        <v>0</v>
      </c>
      <c r="I53" s="16">
        <f t="shared" si="19"/>
        <v>-5</v>
      </c>
      <c r="J53" s="17">
        <f t="shared" si="20"/>
        <v>-1</v>
      </c>
      <c r="K53" s="48">
        <v>5</v>
      </c>
      <c r="L53" s="57">
        <v>1</v>
      </c>
      <c r="M53" s="16">
        <f t="shared" si="21"/>
        <v>-4</v>
      </c>
      <c r="N53" s="17">
        <f t="shared" si="22"/>
        <v>-0.8</v>
      </c>
      <c r="O53" s="11"/>
      <c r="P53" s="53">
        <v>5</v>
      </c>
      <c r="Q53" s="53"/>
      <c r="R53" s="16">
        <f t="shared" si="23"/>
        <v>-5</v>
      </c>
      <c r="S53" s="18">
        <f t="shared" si="24"/>
        <v>-1</v>
      </c>
      <c r="T53" s="2"/>
    </row>
    <row r="54" spans="1:20" ht="12.75" x14ac:dyDescent="0.2">
      <c r="A54" s="34" t="s">
        <v>28</v>
      </c>
      <c r="B54" s="51">
        <v>42</v>
      </c>
      <c r="C54" s="51">
        <v>17</v>
      </c>
      <c r="D54" s="16">
        <f t="shared" si="17"/>
        <v>-25</v>
      </c>
      <c r="E54" s="17">
        <f t="shared" si="18"/>
        <v>-0.59523809523809523</v>
      </c>
      <c r="F54" s="11"/>
      <c r="G54" s="51">
        <v>39</v>
      </c>
      <c r="H54" s="51">
        <v>17</v>
      </c>
      <c r="I54" s="16">
        <f t="shared" si="19"/>
        <v>-22</v>
      </c>
      <c r="J54" s="17">
        <f t="shared" si="20"/>
        <v>-0.5641025641025641</v>
      </c>
      <c r="K54" s="48">
        <v>43</v>
      </c>
      <c r="L54" s="57">
        <v>15</v>
      </c>
      <c r="M54" s="16">
        <f t="shared" si="21"/>
        <v>-28</v>
      </c>
      <c r="N54" s="17">
        <f t="shared" si="22"/>
        <v>-0.65116279069767447</v>
      </c>
      <c r="O54" s="11"/>
      <c r="P54" s="53">
        <v>42</v>
      </c>
      <c r="Q54" s="53">
        <v>14</v>
      </c>
      <c r="R54" s="16">
        <f t="shared" si="23"/>
        <v>-28</v>
      </c>
      <c r="S54" s="18">
        <f t="shared" si="24"/>
        <v>-0.66666666666666663</v>
      </c>
      <c r="T54" s="2"/>
    </row>
    <row r="55" spans="1:20" ht="12.75" x14ac:dyDescent="0.2">
      <c r="A55" s="34" t="s">
        <v>22</v>
      </c>
      <c r="B55" s="51">
        <v>283</v>
      </c>
      <c r="C55" s="51">
        <v>153</v>
      </c>
      <c r="D55" s="16">
        <f t="shared" si="17"/>
        <v>-130</v>
      </c>
      <c r="E55" s="17">
        <f t="shared" si="18"/>
        <v>-0.45936395759717313</v>
      </c>
      <c r="F55" s="11"/>
      <c r="G55" s="51">
        <v>299</v>
      </c>
      <c r="H55" s="51">
        <v>154</v>
      </c>
      <c r="I55" s="16">
        <f t="shared" si="19"/>
        <v>-145</v>
      </c>
      <c r="J55" s="17">
        <f t="shared" si="20"/>
        <v>-0.48494983277591974</v>
      </c>
      <c r="K55" s="48">
        <v>306</v>
      </c>
      <c r="L55" s="57">
        <v>157</v>
      </c>
      <c r="M55" s="16">
        <f t="shared" si="21"/>
        <v>-149</v>
      </c>
      <c r="N55" s="17">
        <f t="shared" si="22"/>
        <v>-0.48692810457516339</v>
      </c>
      <c r="O55" s="11"/>
      <c r="P55" s="53">
        <v>346</v>
      </c>
      <c r="Q55" s="53">
        <v>154</v>
      </c>
      <c r="R55" s="16">
        <f t="shared" si="23"/>
        <v>-192</v>
      </c>
      <c r="S55" s="18">
        <f t="shared" si="24"/>
        <v>-0.55491329479768781</v>
      </c>
      <c r="T55" s="2"/>
    </row>
    <row r="56" spans="1:20" ht="12.75" x14ac:dyDescent="0.2">
      <c r="A56" s="15" t="s">
        <v>20</v>
      </c>
      <c r="B56" s="51">
        <v>3666</v>
      </c>
      <c r="C56" s="51">
        <v>1452</v>
      </c>
      <c r="D56" s="16">
        <f t="shared" si="17"/>
        <v>-2214</v>
      </c>
      <c r="E56" s="17">
        <f t="shared" si="18"/>
        <v>-0.60392798690671035</v>
      </c>
      <c r="F56" s="11"/>
      <c r="G56" s="51">
        <v>3790</v>
      </c>
      <c r="H56" s="51">
        <v>1401</v>
      </c>
      <c r="I56" s="16">
        <f t="shared" si="19"/>
        <v>-2389</v>
      </c>
      <c r="J56" s="17">
        <f t="shared" si="20"/>
        <v>-0.6303430079155673</v>
      </c>
      <c r="K56" s="48">
        <v>3873</v>
      </c>
      <c r="L56" s="57">
        <v>1446</v>
      </c>
      <c r="M56" s="16">
        <f t="shared" si="21"/>
        <v>-2427</v>
      </c>
      <c r="N56" s="17">
        <f t="shared" si="22"/>
        <v>-0.62664601084430671</v>
      </c>
      <c r="O56" s="11"/>
      <c r="P56" s="53">
        <v>3877</v>
      </c>
      <c r="Q56" s="53">
        <v>1413</v>
      </c>
      <c r="R56" s="16">
        <f t="shared" si="23"/>
        <v>-2464</v>
      </c>
      <c r="S56" s="18">
        <f t="shared" si="24"/>
        <v>-0.63554294557647661</v>
      </c>
      <c r="T56" s="2"/>
    </row>
    <row r="57" spans="1:20" ht="12.75" x14ac:dyDescent="0.2">
      <c r="A57" s="15" t="s">
        <v>9</v>
      </c>
      <c r="B57" s="51">
        <v>430</v>
      </c>
      <c r="C57" s="51">
        <v>147</v>
      </c>
      <c r="D57" s="16">
        <f t="shared" si="17"/>
        <v>-283</v>
      </c>
      <c r="E57" s="17">
        <f t="shared" si="18"/>
        <v>-0.6581395348837209</v>
      </c>
      <c r="F57" s="11"/>
      <c r="G57" s="51">
        <v>440</v>
      </c>
      <c r="H57" s="51">
        <v>138</v>
      </c>
      <c r="I57" s="16">
        <f t="shared" si="19"/>
        <v>-302</v>
      </c>
      <c r="J57" s="17">
        <f t="shared" si="20"/>
        <v>-0.6863636363636364</v>
      </c>
      <c r="K57" s="48">
        <v>487</v>
      </c>
      <c r="L57" s="57">
        <v>170</v>
      </c>
      <c r="M57" s="16">
        <f t="shared" si="21"/>
        <v>-317</v>
      </c>
      <c r="N57" s="17">
        <f t="shared" si="22"/>
        <v>-0.65092402464065713</v>
      </c>
      <c r="O57" s="11"/>
      <c r="P57" s="53">
        <v>477</v>
      </c>
      <c r="Q57" s="53">
        <v>177</v>
      </c>
      <c r="R57" s="16">
        <f t="shared" si="23"/>
        <v>-300</v>
      </c>
      <c r="S57" s="18">
        <f t="shared" si="24"/>
        <v>-0.62893081761006286</v>
      </c>
      <c r="T57" s="2"/>
    </row>
    <row r="58" spans="1:20" ht="12.75" x14ac:dyDescent="0.2">
      <c r="A58" s="34" t="s">
        <v>21</v>
      </c>
      <c r="B58" s="51">
        <v>4614</v>
      </c>
      <c r="C58" s="51">
        <v>800</v>
      </c>
      <c r="D58" s="16">
        <f t="shared" si="17"/>
        <v>-3814</v>
      </c>
      <c r="E58" s="17">
        <f t="shared" si="18"/>
        <v>-0.82661465106198528</v>
      </c>
      <c r="F58" s="11"/>
      <c r="G58" s="51">
        <v>4717</v>
      </c>
      <c r="H58" s="51">
        <v>795</v>
      </c>
      <c r="I58" s="16">
        <f t="shared" si="19"/>
        <v>-3922</v>
      </c>
      <c r="J58" s="17">
        <f t="shared" si="20"/>
        <v>-0.8314606741573034</v>
      </c>
      <c r="K58" s="48">
        <v>5077</v>
      </c>
      <c r="L58" s="57">
        <v>2112</v>
      </c>
      <c r="M58" s="16">
        <f t="shared" si="21"/>
        <v>-2965</v>
      </c>
      <c r="N58" s="17">
        <f t="shared" si="22"/>
        <v>-0.58400630293480404</v>
      </c>
      <c r="O58" s="11"/>
      <c r="P58" s="53">
        <v>5088</v>
      </c>
      <c r="Q58" s="53">
        <v>2563</v>
      </c>
      <c r="R58" s="16">
        <f t="shared" si="23"/>
        <v>-2525</v>
      </c>
      <c r="S58" s="18">
        <f t="shared" si="24"/>
        <v>-0.49626572327044027</v>
      </c>
      <c r="T58" s="2"/>
    </row>
    <row r="59" spans="1:20" ht="12.75" x14ac:dyDescent="0.2">
      <c r="A59" s="34" t="s">
        <v>33</v>
      </c>
      <c r="B59" s="51">
        <v>345</v>
      </c>
      <c r="C59" s="51">
        <v>168</v>
      </c>
      <c r="D59" s="16">
        <f t="shared" si="17"/>
        <v>-177</v>
      </c>
      <c r="E59" s="17">
        <f t="shared" si="18"/>
        <v>-0.5130434782608696</v>
      </c>
      <c r="F59" s="11"/>
      <c r="G59" s="51">
        <v>351</v>
      </c>
      <c r="H59" s="51">
        <v>182</v>
      </c>
      <c r="I59" s="16">
        <f t="shared" si="19"/>
        <v>-169</v>
      </c>
      <c r="J59" s="17">
        <f t="shared" si="20"/>
        <v>-0.48148148148148145</v>
      </c>
      <c r="K59" s="48">
        <v>363</v>
      </c>
      <c r="L59" s="57">
        <v>182</v>
      </c>
      <c r="M59" s="16">
        <f t="shared" si="21"/>
        <v>-181</v>
      </c>
      <c r="N59" s="17">
        <f t="shared" si="22"/>
        <v>-0.49862258953168043</v>
      </c>
      <c r="O59" s="11"/>
      <c r="P59" s="53">
        <v>374</v>
      </c>
      <c r="Q59" s="53">
        <v>174</v>
      </c>
      <c r="R59" s="16">
        <f t="shared" si="23"/>
        <v>-200</v>
      </c>
      <c r="S59" s="18">
        <f t="shared" si="24"/>
        <v>-0.53475935828877008</v>
      </c>
      <c r="T59" s="2"/>
    </row>
    <row r="60" spans="1:20" ht="12.75" x14ac:dyDescent="0.2">
      <c r="A60" s="12" t="s">
        <v>10</v>
      </c>
      <c r="B60" s="51">
        <v>886</v>
      </c>
      <c r="C60" s="51">
        <v>333</v>
      </c>
      <c r="D60" s="16">
        <f t="shared" si="17"/>
        <v>-553</v>
      </c>
      <c r="E60" s="17">
        <f t="shared" si="18"/>
        <v>-0.62415349887133187</v>
      </c>
      <c r="F60" s="11"/>
      <c r="G60" s="51">
        <v>912</v>
      </c>
      <c r="H60" s="51">
        <v>379</v>
      </c>
      <c r="I60" s="16">
        <f t="shared" si="19"/>
        <v>-533</v>
      </c>
      <c r="J60" s="17">
        <f t="shared" si="20"/>
        <v>-0.58442982456140347</v>
      </c>
      <c r="K60" s="48">
        <v>918</v>
      </c>
      <c r="L60" s="57">
        <v>419</v>
      </c>
      <c r="M60" s="16">
        <f t="shared" si="21"/>
        <v>-499</v>
      </c>
      <c r="N60" s="17">
        <f t="shared" si="22"/>
        <v>-0.54357298474945537</v>
      </c>
      <c r="O60" s="11"/>
      <c r="P60" s="53">
        <v>954</v>
      </c>
      <c r="Q60" s="53">
        <v>377</v>
      </c>
      <c r="R60" s="16">
        <f t="shared" si="23"/>
        <v>-577</v>
      </c>
      <c r="S60" s="18">
        <f t="shared" si="24"/>
        <v>-0.60482180293501053</v>
      </c>
      <c r="T60" s="2"/>
    </row>
    <row r="61" spans="1:20" ht="12.75" x14ac:dyDescent="0.2">
      <c r="A61" s="12" t="s">
        <v>29</v>
      </c>
      <c r="B61" s="51">
        <v>194</v>
      </c>
      <c r="C61" s="51">
        <v>62</v>
      </c>
      <c r="D61" s="16">
        <f t="shared" si="17"/>
        <v>-132</v>
      </c>
      <c r="E61" s="17">
        <f t="shared" si="18"/>
        <v>-0.68041237113402064</v>
      </c>
      <c r="F61" s="11"/>
      <c r="G61" s="51">
        <v>195</v>
      </c>
      <c r="H61" s="51">
        <v>57</v>
      </c>
      <c r="I61" s="16">
        <f t="shared" si="19"/>
        <v>-138</v>
      </c>
      <c r="J61" s="17">
        <f t="shared" si="20"/>
        <v>-0.70769230769230773</v>
      </c>
      <c r="K61" s="48">
        <v>205</v>
      </c>
      <c r="L61" s="57">
        <v>71</v>
      </c>
      <c r="M61" s="16">
        <f t="shared" si="21"/>
        <v>-134</v>
      </c>
      <c r="N61" s="17">
        <f t="shared" si="22"/>
        <v>-0.65365853658536588</v>
      </c>
      <c r="O61" s="11"/>
      <c r="P61" s="53">
        <v>205</v>
      </c>
      <c r="Q61" s="53">
        <v>81</v>
      </c>
      <c r="R61" s="16">
        <f t="shared" si="23"/>
        <v>-124</v>
      </c>
      <c r="S61" s="18">
        <f t="shared" si="24"/>
        <v>-0.60487804878048779</v>
      </c>
      <c r="T61" s="2"/>
    </row>
    <row r="62" spans="1:20" ht="12.75" x14ac:dyDescent="0.2">
      <c r="A62" s="12" t="s">
        <v>30</v>
      </c>
      <c r="B62" s="51">
        <v>800</v>
      </c>
      <c r="C62" s="51">
        <v>480</v>
      </c>
      <c r="D62" s="16">
        <f t="shared" si="17"/>
        <v>-320</v>
      </c>
      <c r="E62" s="17">
        <f t="shared" si="18"/>
        <v>-0.4</v>
      </c>
      <c r="F62" s="11"/>
      <c r="G62" s="51">
        <v>720</v>
      </c>
      <c r="H62" s="51">
        <v>351</v>
      </c>
      <c r="I62" s="16">
        <f t="shared" si="19"/>
        <v>-369</v>
      </c>
      <c r="J62" s="17">
        <f t="shared" si="20"/>
        <v>-0.51249999999999996</v>
      </c>
      <c r="K62" s="48">
        <v>697</v>
      </c>
      <c r="L62" s="57">
        <v>343</v>
      </c>
      <c r="M62" s="16">
        <f t="shared" si="21"/>
        <v>-354</v>
      </c>
      <c r="N62" s="17">
        <f t="shared" si="22"/>
        <v>-0.50789096126255384</v>
      </c>
      <c r="O62" s="11"/>
      <c r="P62" s="53">
        <v>724</v>
      </c>
      <c r="Q62" s="53">
        <v>373</v>
      </c>
      <c r="R62" s="16">
        <f t="shared" si="23"/>
        <v>-351</v>
      </c>
      <c r="S62" s="18">
        <f t="shared" si="24"/>
        <v>-0.48480662983425415</v>
      </c>
      <c r="T62" s="2"/>
    </row>
    <row r="63" spans="1:20" ht="12.75" x14ac:dyDescent="0.2">
      <c r="A63" s="12" t="s">
        <v>32</v>
      </c>
      <c r="B63" s="51">
        <v>519</v>
      </c>
      <c r="C63" s="51">
        <v>272</v>
      </c>
      <c r="D63" s="16">
        <f t="shared" si="17"/>
        <v>-247</v>
      </c>
      <c r="E63" s="17">
        <f t="shared" si="18"/>
        <v>-0.47591522157996147</v>
      </c>
      <c r="F63" s="11"/>
      <c r="G63" s="51">
        <v>525</v>
      </c>
      <c r="H63" s="51">
        <v>240</v>
      </c>
      <c r="I63" s="16">
        <f t="shared" si="19"/>
        <v>-285</v>
      </c>
      <c r="J63" s="17">
        <f t="shared" si="20"/>
        <v>-0.54285714285714282</v>
      </c>
      <c r="K63" s="48">
        <v>524</v>
      </c>
      <c r="L63" s="57">
        <v>241</v>
      </c>
      <c r="M63" s="16">
        <f t="shared" si="21"/>
        <v>-283</v>
      </c>
      <c r="N63" s="17">
        <f t="shared" si="22"/>
        <v>-0.54007633587786263</v>
      </c>
      <c r="O63" s="11"/>
      <c r="P63" s="53">
        <v>534</v>
      </c>
      <c r="Q63" s="53">
        <v>220</v>
      </c>
      <c r="R63" s="16">
        <f t="shared" si="23"/>
        <v>-314</v>
      </c>
      <c r="S63" s="18">
        <f t="shared" si="24"/>
        <v>-0.58801498127340823</v>
      </c>
      <c r="T63" s="2"/>
    </row>
    <row r="64" spans="1:20" ht="12.75" x14ac:dyDescent="0.2">
      <c r="A64" s="12" t="s">
        <v>31</v>
      </c>
      <c r="B64" s="51">
        <v>3818</v>
      </c>
      <c r="C64" s="51">
        <v>1578</v>
      </c>
      <c r="D64" s="16">
        <f t="shared" si="17"/>
        <v>-2240</v>
      </c>
      <c r="E64" s="17">
        <f t="shared" si="18"/>
        <v>-0.58669460450497646</v>
      </c>
      <c r="F64" s="11"/>
      <c r="G64" s="51">
        <v>3763</v>
      </c>
      <c r="H64" s="51">
        <v>1419</v>
      </c>
      <c r="I64" s="16">
        <f t="shared" si="19"/>
        <v>-2344</v>
      </c>
      <c r="J64" s="17">
        <f t="shared" si="20"/>
        <v>-0.62290725484985388</v>
      </c>
      <c r="K64" s="48">
        <v>3789</v>
      </c>
      <c r="L64" s="57">
        <v>1568</v>
      </c>
      <c r="M64" s="16">
        <f t="shared" si="21"/>
        <v>-2221</v>
      </c>
      <c r="N64" s="17">
        <f t="shared" si="22"/>
        <v>-0.58617049353391393</v>
      </c>
      <c r="O64" s="11"/>
      <c r="P64" s="53">
        <v>3775</v>
      </c>
      <c r="Q64" s="53">
        <v>1608</v>
      </c>
      <c r="R64" s="16">
        <f t="shared" si="23"/>
        <v>-2167</v>
      </c>
      <c r="S64" s="18">
        <f t="shared" si="24"/>
        <v>-0.5740397350993377</v>
      </c>
      <c r="T64" s="2"/>
    </row>
    <row r="65" spans="1:20" ht="12.75" x14ac:dyDescent="0.2">
      <c r="A65" s="15" t="s">
        <v>6</v>
      </c>
      <c r="B65" s="51">
        <v>1155</v>
      </c>
      <c r="C65" s="51">
        <v>596</v>
      </c>
      <c r="D65" s="16">
        <f t="shared" si="17"/>
        <v>-559</v>
      </c>
      <c r="E65" s="17">
        <f t="shared" si="18"/>
        <v>-0.48398268398268396</v>
      </c>
      <c r="F65" s="11"/>
      <c r="G65" s="51">
        <v>1225</v>
      </c>
      <c r="H65" s="51">
        <v>517</v>
      </c>
      <c r="I65" s="16">
        <f t="shared" si="19"/>
        <v>-708</v>
      </c>
      <c r="J65" s="17">
        <f t="shared" si="20"/>
        <v>-0.57795918367346943</v>
      </c>
      <c r="K65" s="48">
        <v>1294</v>
      </c>
      <c r="L65" s="57">
        <v>499</v>
      </c>
      <c r="M65" s="16">
        <f t="shared" si="21"/>
        <v>-795</v>
      </c>
      <c r="N65" s="17">
        <f t="shared" si="22"/>
        <v>-0.61437403400309121</v>
      </c>
      <c r="O65" s="11"/>
      <c r="P65" s="53">
        <v>1292</v>
      </c>
      <c r="Q65" s="53">
        <v>477</v>
      </c>
      <c r="R65" s="16">
        <f t="shared" si="23"/>
        <v>-815</v>
      </c>
      <c r="S65" s="18">
        <f t="shared" si="24"/>
        <v>-0.63080495356037147</v>
      </c>
      <c r="T65" s="2"/>
    </row>
    <row r="66" spans="1:20" x14ac:dyDescent="0.2">
      <c r="A66" s="15"/>
      <c r="B66" s="16"/>
      <c r="C66" s="16"/>
      <c r="D66" s="16"/>
      <c r="E66" s="17"/>
      <c r="F66" s="11"/>
      <c r="G66" s="16"/>
      <c r="H66" s="16"/>
      <c r="I66" s="16"/>
      <c r="J66" s="17"/>
      <c r="K66" s="11"/>
      <c r="L66" s="11"/>
      <c r="M66" s="16"/>
      <c r="N66" s="17"/>
      <c r="O66" s="11"/>
      <c r="P66" s="16"/>
      <c r="Q66" s="16"/>
      <c r="R66" s="16"/>
      <c r="S66" s="18"/>
      <c r="T66" s="2"/>
    </row>
    <row r="67" spans="1:20" x14ac:dyDescent="0.2">
      <c r="A67" s="12" t="s">
        <v>11</v>
      </c>
      <c r="B67" s="30">
        <f>SUM(B50:B65)</f>
        <v>17797</v>
      </c>
      <c r="C67" s="30">
        <f>SUM(C50:C65)</f>
        <v>6506</v>
      </c>
      <c r="D67" s="16">
        <f t="shared" si="17"/>
        <v>-11291</v>
      </c>
      <c r="E67" s="17">
        <f t="shared" si="18"/>
        <v>-0.63443276956790473</v>
      </c>
      <c r="F67" s="11"/>
      <c r="G67" s="30">
        <f>SUM(G50:G65)</f>
        <v>18071</v>
      </c>
      <c r="H67" s="30">
        <f>SUM(H50:H66)</f>
        <v>6112</v>
      </c>
      <c r="I67" s="16">
        <f t="shared" si="19"/>
        <v>-11959</v>
      </c>
      <c r="J67" s="17">
        <f t="shared" si="20"/>
        <v>-0.66177854020253446</v>
      </c>
      <c r="K67" s="30">
        <f>SUM(K50:K65)</f>
        <v>18697</v>
      </c>
      <c r="L67" s="30">
        <f>SUM(L50:L65)</f>
        <v>7696</v>
      </c>
      <c r="M67" s="16">
        <f t="shared" si="21"/>
        <v>-11001</v>
      </c>
      <c r="N67" s="17">
        <f t="shared" si="22"/>
        <v>-0.58838316307428995</v>
      </c>
      <c r="O67" s="11"/>
      <c r="P67" s="30">
        <f>SUM(P50:P65)</f>
        <v>18813</v>
      </c>
      <c r="Q67" s="30">
        <f>SUM(Q50:Q65)</f>
        <v>8087</v>
      </c>
      <c r="R67" s="16">
        <f t="shared" si="23"/>
        <v>-10726</v>
      </c>
      <c r="S67" s="18">
        <f t="shared" si="24"/>
        <v>-0.57013767075958111</v>
      </c>
      <c r="T67" s="2"/>
    </row>
    <row r="68" spans="1:20" x14ac:dyDescent="0.2">
      <c r="A68" s="12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4"/>
      <c r="T68" s="2"/>
    </row>
    <row r="69" spans="1:20" x14ac:dyDescent="0.2">
      <c r="A69" s="12" t="s">
        <v>34</v>
      </c>
      <c r="B69" s="31">
        <f>B67/[1]Sheet1!B67</f>
        <v>0.3785226620158666</v>
      </c>
      <c r="C69" s="31">
        <f>C67/[1]Sheet1!C67</f>
        <v>0.15124253202222376</v>
      </c>
      <c r="D69" s="11"/>
      <c r="E69" s="11"/>
      <c r="F69" s="11"/>
      <c r="G69" s="31">
        <f>G67/[1]Sheet1!G67</f>
        <v>0.40075844939235339</v>
      </c>
      <c r="H69" s="31">
        <f>H67/[1]Sheet1!H67</f>
        <v>0.14786858276479412</v>
      </c>
      <c r="I69" s="11"/>
      <c r="J69" s="11"/>
      <c r="K69" s="31">
        <f>K67/[1]Sheet1!K67</f>
        <v>0.37898812178213809</v>
      </c>
      <c r="L69" s="31">
        <f>L67/[1]Sheet1!L67</f>
        <v>0.16167048295275507</v>
      </c>
      <c r="M69" s="11"/>
      <c r="N69" s="11"/>
      <c r="O69" s="11"/>
      <c r="P69" s="31">
        <f>P67/[1]Sheet1!P67</f>
        <v>0.37277825113440466</v>
      </c>
      <c r="Q69" s="31">
        <f>Q67/[1]Sheet1!Q67</f>
        <v>0.1688802572777012</v>
      </c>
      <c r="R69" s="11"/>
      <c r="S69" s="14"/>
      <c r="T69" s="2"/>
    </row>
    <row r="70" spans="1:20" x14ac:dyDescent="0.2">
      <c r="A70" s="15" t="s">
        <v>35</v>
      </c>
      <c r="B70" s="24"/>
      <c r="C70" s="19"/>
      <c r="D70" s="11"/>
      <c r="E70" s="11"/>
      <c r="F70" s="11"/>
      <c r="G70" s="19"/>
      <c r="H70" s="19"/>
      <c r="I70" s="11"/>
      <c r="J70" s="11"/>
      <c r="K70" s="11"/>
      <c r="L70" s="11"/>
      <c r="M70" s="11"/>
      <c r="N70" s="11"/>
      <c r="O70" s="11"/>
      <c r="P70" s="19"/>
      <c r="Q70" s="19"/>
      <c r="R70" s="11"/>
      <c r="S70" s="14"/>
      <c r="T70" s="2"/>
    </row>
    <row r="71" spans="1:20" x14ac:dyDescent="0.2">
      <c r="A71" s="27" t="s">
        <v>36</v>
      </c>
      <c r="B71" s="37"/>
      <c r="C71" s="11"/>
      <c r="D71" s="11"/>
      <c r="E71" s="11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5"/>
    </row>
    <row r="72" spans="1:20" ht="12.75" x14ac:dyDescent="0.2">
      <c r="A72" s="12" t="s">
        <v>26</v>
      </c>
      <c r="B72" s="54">
        <f>(B6+G6+K6+P6+B28+G28+K28+P28+B50+G50+K50+P50)/12</f>
        <v>86.416666666666671</v>
      </c>
      <c r="C72" s="54">
        <f>(C6+H6+L6+Q6+C28+H28+L28+Q28+C50+H50+L50+Q50)/12</f>
        <v>77.333333333333329</v>
      </c>
      <c r="D72" s="55">
        <f t="shared" ref="D72:D87" si="25">C72-B72</f>
        <v>-9.0833333333333428</v>
      </c>
      <c r="E72" s="56">
        <f t="shared" ref="E72:E87" si="26">D72/B72</f>
        <v>-0.10511089681774359</v>
      </c>
      <c r="F72" s="11"/>
      <c r="G72" s="11"/>
      <c r="H72" s="11"/>
      <c r="I72" s="24"/>
      <c r="J72" s="16"/>
      <c r="K72" s="24"/>
      <c r="L72" s="24"/>
      <c r="M72" s="24"/>
      <c r="N72" s="24"/>
      <c r="O72" s="24"/>
      <c r="P72" s="24"/>
      <c r="Q72" s="24"/>
      <c r="R72" s="24"/>
      <c r="S72" s="25"/>
    </row>
    <row r="73" spans="1:20" ht="12.75" x14ac:dyDescent="0.2">
      <c r="A73" s="12" t="s">
        <v>27</v>
      </c>
      <c r="B73" s="54">
        <f t="shared" ref="B73:B89" si="27">(B7+G7+K7+P7+B29+G29+K29+P29+B51+G51+K51+P51)/12</f>
        <v>9.0833333333333339</v>
      </c>
      <c r="C73" s="54">
        <f t="shared" ref="C73:C87" si="28">(C7+H7+L7+Q7+C29+H29+L29+Q29+C51+H51+L51+Q51)/12</f>
        <v>6.666666666666667</v>
      </c>
      <c r="D73" s="55">
        <f t="shared" si="25"/>
        <v>-2.416666666666667</v>
      </c>
      <c r="E73" s="56">
        <f t="shared" si="26"/>
        <v>-0.26605504587155965</v>
      </c>
      <c r="F73" s="11"/>
      <c r="G73" s="11"/>
      <c r="H73" s="11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5"/>
    </row>
    <row r="74" spans="1:20" ht="12.75" x14ac:dyDescent="0.2">
      <c r="A74" s="15" t="s">
        <v>7</v>
      </c>
      <c r="B74" s="54">
        <f t="shared" si="27"/>
        <v>850.41666666666663</v>
      </c>
      <c r="C74" s="54">
        <f t="shared" si="28"/>
        <v>698.41666666666663</v>
      </c>
      <c r="D74" s="55">
        <f t="shared" si="25"/>
        <v>-152</v>
      </c>
      <c r="E74" s="56">
        <f t="shared" si="26"/>
        <v>-0.17873591376776091</v>
      </c>
      <c r="F74" s="11"/>
      <c r="G74" s="11"/>
      <c r="H74" s="11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5"/>
    </row>
    <row r="75" spans="1:20" ht="12.75" x14ac:dyDescent="0.2">
      <c r="A75" s="15" t="s">
        <v>8</v>
      </c>
      <c r="B75" s="54">
        <f t="shared" si="27"/>
        <v>4.666666666666667</v>
      </c>
      <c r="C75" s="54">
        <f t="shared" si="28"/>
        <v>3.5833333333333335</v>
      </c>
      <c r="D75" s="55">
        <f t="shared" si="25"/>
        <v>-1.0833333333333335</v>
      </c>
      <c r="E75" s="56">
        <f t="shared" si="26"/>
        <v>-0.23214285714285715</v>
      </c>
      <c r="F75" s="11"/>
      <c r="G75" s="11"/>
      <c r="H75" s="11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5"/>
    </row>
    <row r="76" spans="1:20" ht="12.75" x14ac:dyDescent="0.2">
      <c r="A76" s="34" t="s">
        <v>28</v>
      </c>
      <c r="B76" s="54">
        <f t="shared" si="27"/>
        <v>36.25</v>
      </c>
      <c r="C76" s="54">
        <f t="shared" si="28"/>
        <v>27.083333333333332</v>
      </c>
      <c r="D76" s="55">
        <f t="shared" si="25"/>
        <v>-9.1666666666666679</v>
      </c>
      <c r="E76" s="56">
        <f t="shared" si="26"/>
        <v>-0.25287356321839083</v>
      </c>
      <c r="F76" s="11"/>
      <c r="G76" s="11"/>
      <c r="H76" s="11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5"/>
    </row>
    <row r="77" spans="1:20" ht="12.75" x14ac:dyDescent="0.2">
      <c r="A77" s="34" t="s">
        <v>22</v>
      </c>
      <c r="B77" s="54">
        <f t="shared" si="27"/>
        <v>262.66666666666669</v>
      </c>
      <c r="C77" s="54">
        <f t="shared" si="28"/>
        <v>267.91666666666669</v>
      </c>
      <c r="D77" s="55">
        <f t="shared" si="25"/>
        <v>5.25</v>
      </c>
      <c r="E77" s="56">
        <f t="shared" si="26"/>
        <v>1.9987309644670048E-2</v>
      </c>
      <c r="F77" s="11"/>
      <c r="G77" s="11"/>
      <c r="H77" s="11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5"/>
    </row>
    <row r="78" spans="1:20" ht="12.75" x14ac:dyDescent="0.2">
      <c r="A78" s="15" t="s">
        <v>20</v>
      </c>
      <c r="B78" s="54">
        <f t="shared" si="27"/>
        <v>3301.6666666666665</v>
      </c>
      <c r="C78" s="54">
        <f t="shared" si="28"/>
        <v>2641</v>
      </c>
      <c r="D78" s="55">
        <f t="shared" si="25"/>
        <v>-660.66666666666652</v>
      </c>
      <c r="E78" s="56">
        <f t="shared" si="26"/>
        <v>-0.20010095911155978</v>
      </c>
      <c r="F78" s="11"/>
      <c r="G78" s="11"/>
      <c r="H78" s="11"/>
      <c r="I78" s="24"/>
      <c r="J78" s="24"/>
      <c r="K78" s="24"/>
      <c r="L78" s="26"/>
      <c r="M78" s="24"/>
      <c r="N78" s="35"/>
      <c r="O78" s="24"/>
      <c r="P78" s="24"/>
      <c r="Q78" s="24"/>
      <c r="R78" s="24"/>
      <c r="S78" s="25"/>
    </row>
    <row r="79" spans="1:20" ht="12.75" x14ac:dyDescent="0.2">
      <c r="A79" s="15" t="s">
        <v>9</v>
      </c>
      <c r="B79" s="54">
        <f t="shared" si="27"/>
        <v>411.91666666666669</v>
      </c>
      <c r="C79" s="54">
        <f t="shared" si="28"/>
        <v>307.5</v>
      </c>
      <c r="D79" s="55">
        <f t="shared" si="25"/>
        <v>-104.41666666666669</v>
      </c>
      <c r="E79" s="56">
        <f t="shared" si="26"/>
        <v>-0.25348978353226786</v>
      </c>
      <c r="F79" s="11"/>
      <c r="G79" s="11"/>
      <c r="H79" s="11"/>
      <c r="I79" s="24"/>
      <c r="J79" s="24"/>
      <c r="K79" s="24"/>
      <c r="L79" s="26"/>
      <c r="M79" s="24"/>
      <c r="N79" s="35"/>
      <c r="O79" s="24"/>
      <c r="P79" s="24"/>
      <c r="Q79" s="24"/>
      <c r="R79" s="24"/>
      <c r="S79" s="25"/>
    </row>
    <row r="80" spans="1:20" ht="12.75" x14ac:dyDescent="0.2">
      <c r="A80" s="34" t="s">
        <v>21</v>
      </c>
      <c r="B80" s="54">
        <f t="shared" si="27"/>
        <v>5268.583333333333</v>
      </c>
      <c r="C80" s="54">
        <f t="shared" si="28"/>
        <v>2797.5</v>
      </c>
      <c r="D80" s="55">
        <f t="shared" si="25"/>
        <v>-2471.083333333333</v>
      </c>
      <c r="E80" s="56">
        <f t="shared" si="26"/>
        <v>-0.46902234946143012</v>
      </c>
      <c r="F80" s="11"/>
      <c r="G80" s="11"/>
      <c r="H80" s="11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5"/>
    </row>
    <row r="81" spans="1:20" ht="12.75" x14ac:dyDescent="0.2">
      <c r="A81" s="34" t="s">
        <v>33</v>
      </c>
      <c r="B81" s="54">
        <f t="shared" si="27"/>
        <v>303.16666666666669</v>
      </c>
      <c r="C81" s="54">
        <f t="shared" si="28"/>
        <v>288.75</v>
      </c>
      <c r="D81" s="55">
        <f t="shared" si="25"/>
        <v>-14.416666666666686</v>
      </c>
      <c r="E81" s="56">
        <f t="shared" si="26"/>
        <v>-4.7553600879604238E-2</v>
      </c>
      <c r="F81" s="11"/>
      <c r="G81" s="11"/>
      <c r="H81" s="11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5"/>
    </row>
    <row r="82" spans="1:20" ht="12.75" x14ac:dyDescent="0.2">
      <c r="A82" s="12" t="s">
        <v>10</v>
      </c>
      <c r="B82" s="54">
        <f t="shared" si="27"/>
        <v>825.75</v>
      </c>
      <c r="C82" s="54">
        <f t="shared" si="28"/>
        <v>677.08333333333337</v>
      </c>
      <c r="D82" s="55">
        <f t="shared" si="25"/>
        <v>-148.66666666666663</v>
      </c>
      <c r="E82" s="56">
        <f t="shared" si="26"/>
        <v>-0.18003834897567864</v>
      </c>
      <c r="F82" s="11"/>
      <c r="G82" s="11"/>
      <c r="H82" s="11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5"/>
    </row>
    <row r="83" spans="1:20" ht="12.75" x14ac:dyDescent="0.2">
      <c r="A83" s="12" t="s">
        <v>29</v>
      </c>
      <c r="B83" s="54">
        <f t="shared" si="27"/>
        <v>188.83333333333334</v>
      </c>
      <c r="C83" s="54">
        <f t="shared" si="28"/>
        <v>128</v>
      </c>
      <c r="D83" s="55">
        <f t="shared" si="25"/>
        <v>-60.833333333333343</v>
      </c>
      <c r="E83" s="56">
        <f t="shared" si="26"/>
        <v>-0.32215357458075911</v>
      </c>
      <c r="F83" s="11"/>
      <c r="G83" s="11"/>
      <c r="H83" s="11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5"/>
    </row>
    <row r="84" spans="1:20" ht="12.75" x14ac:dyDescent="0.2">
      <c r="A84" s="12" t="s">
        <v>30</v>
      </c>
      <c r="B84" s="54">
        <f t="shared" si="27"/>
        <v>819.58333333333337</v>
      </c>
      <c r="C84" s="54">
        <f t="shared" si="28"/>
        <v>774.16666666666663</v>
      </c>
      <c r="D84" s="55">
        <f t="shared" si="25"/>
        <v>-45.416666666666742</v>
      </c>
      <c r="E84" s="56">
        <f t="shared" si="26"/>
        <v>-5.5414336553126678E-2</v>
      </c>
      <c r="F84" s="11"/>
      <c r="G84" s="11"/>
      <c r="H84" s="11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5"/>
    </row>
    <row r="85" spans="1:20" ht="12.75" x14ac:dyDescent="0.2">
      <c r="A85" s="12" t="s">
        <v>32</v>
      </c>
      <c r="B85" s="54">
        <f t="shared" si="27"/>
        <v>436.66666666666669</v>
      </c>
      <c r="C85" s="54">
        <f t="shared" si="28"/>
        <v>396.5</v>
      </c>
      <c r="D85" s="55">
        <f t="shared" si="25"/>
        <v>-40.166666666666686</v>
      </c>
      <c r="E85" s="56">
        <f t="shared" si="26"/>
        <v>-9.1984732824427526E-2</v>
      </c>
      <c r="F85" s="11"/>
      <c r="G85" s="11"/>
      <c r="H85" s="11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5"/>
    </row>
    <row r="86" spans="1:20" ht="12.75" x14ac:dyDescent="0.2">
      <c r="A86" s="12" t="s">
        <v>31</v>
      </c>
      <c r="B86" s="54">
        <f t="shared" si="27"/>
        <v>3465.3333333333335</v>
      </c>
      <c r="C86" s="54">
        <f t="shared" si="28"/>
        <v>2972.25</v>
      </c>
      <c r="D86" s="55">
        <f t="shared" si="25"/>
        <v>-493.08333333333348</v>
      </c>
      <c r="E86" s="56">
        <f t="shared" si="26"/>
        <v>-0.14229030396306275</v>
      </c>
      <c r="F86" s="11"/>
      <c r="G86" s="11"/>
      <c r="H86" s="11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5"/>
    </row>
    <row r="87" spans="1:20" ht="12.75" x14ac:dyDescent="0.2">
      <c r="A87" s="15" t="s">
        <v>6</v>
      </c>
      <c r="B87" s="54">
        <f t="shared" si="27"/>
        <v>982.83333333333337</v>
      </c>
      <c r="C87" s="54">
        <f t="shared" si="28"/>
        <v>986.58333333333337</v>
      </c>
      <c r="D87" s="55">
        <f t="shared" si="25"/>
        <v>3.75</v>
      </c>
      <c r="E87" s="56">
        <f t="shared" si="26"/>
        <v>3.81549940647787E-3</v>
      </c>
      <c r="F87" s="11"/>
      <c r="G87" s="11"/>
      <c r="H87" s="11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5"/>
    </row>
    <row r="88" spans="1:20" ht="12.75" x14ac:dyDescent="0.2">
      <c r="A88" s="15"/>
      <c r="B88" s="55"/>
      <c r="C88" s="55"/>
      <c r="D88" s="55"/>
      <c r="E88" s="56"/>
      <c r="F88" s="11"/>
      <c r="G88" s="11"/>
      <c r="H88" s="11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5"/>
    </row>
    <row r="89" spans="1:20" ht="12.75" x14ac:dyDescent="0.2">
      <c r="A89" s="12" t="s">
        <v>11</v>
      </c>
      <c r="B89" s="55">
        <f t="shared" si="27"/>
        <v>17253.833333333332</v>
      </c>
      <c r="C89" s="55">
        <f t="shared" ref="C89" si="29">(C23+H23+L23+Q23+C45+H45+L45+Q45+C67+H67+L67+Q67)/12</f>
        <v>13050.333333333334</v>
      </c>
      <c r="D89" s="55">
        <f>C89-B89</f>
        <v>-4203.4999999999982</v>
      </c>
      <c r="E89" s="56">
        <f>D89/B89</f>
        <v>-0.24362702008249365</v>
      </c>
      <c r="F89" s="11"/>
      <c r="G89" s="11"/>
      <c r="H89" s="39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5"/>
    </row>
    <row r="90" spans="1:20" ht="12.75" customHeight="1" x14ac:dyDescent="0.2">
      <c r="A90" s="12"/>
      <c r="B90" s="31"/>
      <c r="C90" s="31"/>
      <c r="D90" s="11"/>
      <c r="E90" s="11"/>
      <c r="F90" s="11"/>
      <c r="G90" s="58"/>
      <c r="H90" s="58"/>
      <c r="I90" s="11"/>
      <c r="J90" s="11"/>
      <c r="K90" s="11"/>
      <c r="L90" s="40"/>
      <c r="M90" s="40"/>
      <c r="N90" s="40"/>
      <c r="O90" s="40"/>
      <c r="P90" s="40"/>
      <c r="Q90" s="45"/>
      <c r="R90" s="45"/>
      <c r="S90" s="25"/>
    </row>
    <row r="91" spans="1:20" ht="12.75" customHeight="1" thickBot="1" x14ac:dyDescent="0.25">
      <c r="A91" s="41"/>
      <c r="B91" s="42"/>
      <c r="C91" s="42"/>
      <c r="D91" s="42"/>
      <c r="E91" s="43"/>
      <c r="F91" s="43"/>
      <c r="G91" s="43"/>
      <c r="H91" s="43"/>
      <c r="I91" s="43"/>
      <c r="J91" s="43"/>
      <c r="K91" s="28"/>
      <c r="L91" s="28"/>
      <c r="M91" s="28"/>
      <c r="N91" s="28"/>
      <c r="O91" s="28"/>
      <c r="P91" s="28"/>
      <c r="Q91" s="28"/>
      <c r="R91" s="28"/>
      <c r="S91" s="29"/>
    </row>
    <row r="92" spans="1:20" ht="12.75" customHeight="1" x14ac:dyDescent="0.2">
      <c r="B92" s="2"/>
      <c r="C92" s="2"/>
      <c r="D92" s="2"/>
      <c r="E92" s="2"/>
      <c r="S92" s="46"/>
      <c r="T92" s="46"/>
    </row>
    <row r="93" spans="1:20" ht="12.75" customHeight="1" x14ac:dyDescent="0.2">
      <c r="B93" s="2"/>
      <c r="C93" s="2"/>
      <c r="D93" s="2"/>
      <c r="E93" s="2"/>
      <c r="F93" s="2"/>
      <c r="G93" s="61"/>
      <c r="H93" s="61"/>
      <c r="I93" s="2"/>
      <c r="J93" s="2"/>
      <c r="K93" s="2"/>
      <c r="L93" s="62"/>
      <c r="M93" s="62"/>
      <c r="N93" s="62"/>
      <c r="O93" s="62"/>
      <c r="P93" s="62"/>
      <c r="Q93" s="47"/>
      <c r="S93" s="36"/>
      <c r="T93" s="36"/>
    </row>
    <row r="94" spans="1:20" x14ac:dyDescent="0.2">
      <c r="B94" s="61"/>
      <c r="C94" s="61"/>
      <c r="D94" s="61"/>
      <c r="E94" s="61"/>
    </row>
    <row r="97" spans="13:13" x14ac:dyDescent="0.2">
      <c r="M97" s="20" t="s">
        <v>23</v>
      </c>
    </row>
  </sheetData>
  <mergeCells count="8">
    <mergeCell ref="L93:P93"/>
    <mergeCell ref="G93:H93"/>
    <mergeCell ref="G90:H90"/>
    <mergeCell ref="B5:C5"/>
    <mergeCell ref="D9:D10"/>
    <mergeCell ref="E9:E10"/>
    <mergeCell ref="D94:E94"/>
    <mergeCell ref="B94:C94"/>
  </mergeCells>
  <phoneticPr fontId="0" type="noConversion"/>
  <pageMargins left="0.22" right="0.28000000000000003" top="0.33" bottom="0" header="0.25" footer="0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Ministry of Labour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Candidate Placement</dc:creator>
  <cp:lastModifiedBy>Administrator</cp:lastModifiedBy>
  <cp:lastPrinted>2022-01-20T07:49:44Z</cp:lastPrinted>
  <dcterms:created xsi:type="dcterms:W3CDTF">2003-01-14T10:59:26Z</dcterms:created>
  <dcterms:modified xsi:type="dcterms:W3CDTF">2022-01-20T07:49:46Z</dcterms:modified>
</cp:coreProperties>
</file>